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1"/>
  </bookViews>
  <sheets>
    <sheet name="раздел 1" sheetId="1" r:id="rId1"/>
    <sheet name="раздел 2" sheetId="2" r:id="rId2"/>
    <sheet name="Лист1" sheetId="3" r:id="rId3"/>
    <sheet name="Лист2" sheetId="4" r:id="rId4"/>
  </sheets>
  <definedNames>
    <definedName name="TABLE" localSheetId="0">'раздел 1'!#REF!</definedName>
    <definedName name="TABLE" localSheetId="1">'раздел 2'!#REF!</definedName>
    <definedName name="TABLE_2" localSheetId="0">'раздел 1'!#REF!</definedName>
    <definedName name="TABLE_2" localSheetId="1">'раздел 2'!#REF!</definedName>
    <definedName name="_xlnm.Print_Titles" localSheetId="0">'раздел 1'!$32:$36</definedName>
    <definedName name="_xlnm.Print_Titles" localSheetId="1">'раздел 2'!$3:$6</definedName>
    <definedName name="_xlnm.Print_Area" localSheetId="0">'раздел 1'!$A$1:$CY$152</definedName>
    <definedName name="_xlnm.Print_Area" localSheetId="1">'раздел 2'!$A$1:$FE$59</definedName>
  </definedNames>
  <calcPr fullCalcOnLoad="1"/>
</workbook>
</file>

<file path=xl/sharedStrings.xml><?xml version="1.0" encoding="utf-8"?>
<sst xmlns="http://schemas.openxmlformats.org/spreadsheetml/2006/main" count="556" uniqueCount="366">
  <si>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</si>
  <si>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</si>
  <si>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</si>
  <si>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</si>
  <si>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</si>
  <si>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</si>
  <si>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</si>
  <si>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</si>
  <si>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</si>
  <si>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</si>
  <si>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</si>
  <si>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</si>
  <si>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</si>
  <si>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</si>
  <si>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</si>
  <si>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</si>
  <si>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</si>
  <si>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</si>
  <si>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</si>
  <si>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</si>
  <si>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</si>
  <si>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</si>
  <si>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</si>
  <si>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</si>
  <si>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</si>
  <si>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</si>
  <si>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</si>
  <si>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</si>
  <si>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</si>
  <si>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</si>
  <si>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</si>
  <si>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</si>
  <si>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</si>
  <si>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</si>
  <si>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</si>
  <si>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</si>
  <si>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</si>
  <si>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</si>
  <si>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</si>
  <si>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</si>
  <si>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</si>
  <si>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</si>
  <si>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</si>
  <si>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</si>
  <si>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</si>
  <si>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</si>
  <si>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</si>
  <si>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</si>
  <si>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</si>
  <si>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</si>
  <si>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</si>
  <si>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</si>
  <si>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</si>
  <si>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</si>
  <si>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</si>
  <si>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</si>
  <si>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</si>
  <si>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</si>
  <si>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</si>
  <si>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</si>
  <si>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</si>
  <si>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</si>
  <si>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</si>
  <si>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</si>
  <si>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</si>
  <si>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</si>
  <si>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</si>
  <si>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</si>
  <si>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</si>
  <si>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</si>
  <si>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</si>
  <si>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</si>
  <si>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</si>
  <si>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</si>
  <si>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</si>
  <si>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</si>
  <si>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</si>
  <si>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</si>
  <si>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</si>
  <si>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</si>
  <si>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</si>
  <si>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</si>
  <si>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</si>
  <si>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</si>
  <si>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</si>
  <si>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</si>
  <si>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</si>
  <si>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</si>
  <si>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</si>
  <si>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</si>
  <si>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</si>
  <si>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</si>
  <si>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</si>
  <si>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</si>
  <si>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</si>
  <si>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</si>
  <si>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</si>
  <si>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</si>
  <si>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</si>
  <si>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</si>
  <si>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</si>
  <si>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</si>
  <si>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</si>
  <si>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</si>
  <si>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</si>
  <si>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</si>
  <si>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</si>
  <si>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</si>
  <si>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</si>
  <si>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</si>
  <si>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</si>
  <si>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</si>
  <si>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</si>
  <si>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</si>
  <si>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</si>
  <si>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</si>
  <si>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</si>
  <si>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</si>
  <si>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</si>
  <si>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</si>
  <si>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</si>
  <si>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</si>
  <si>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</si>
  <si>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</si>
  <si>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</si>
  <si>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</si>
  <si>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</si>
  <si>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</si>
  <si>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</si>
  <si>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</si>
  <si>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</si>
  <si>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</si>
  <si>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</si>
  <si>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</si>
  <si>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</si>
  <si>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</si>
  <si>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</si>
  <si>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</si>
  <si>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</si>
  <si>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</si>
  <si>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</si>
  <si>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</si>
  <si>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</si>
  <si>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</si>
  <si>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</si>
  <si>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</si>
  <si>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</si>
  <si>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</si>
  <si>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</si>
  <si>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</si>
  <si>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</si>
  <si>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</si>
  <si>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</si>
  <si>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</si>
  <si>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</si>
  <si>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</si>
  <si>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</si>
  <si>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</si>
  <si>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</si>
  <si>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</si>
  <si>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</si>
  <si>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</si>
  <si>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</si>
  <si>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</si>
  <si>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</si>
  <si>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</si>
  <si>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</si>
  <si>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</si>
  <si>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2651</t>
  </si>
  <si>
    <t>406</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</si>
  <si>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</si>
  <si>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</si>
  <si>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</si>
  <si>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</si>
  <si>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</si>
  <si>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</si>
  <si>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</si>
  <si>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</si>
  <si>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</si>
  <si>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</si>
  <si>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</si>
  <si>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</si>
  <si>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</si>
  <si>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</si>
  <si>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</si>
  <si>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</si>
  <si>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</si>
  <si>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</si>
  <si>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</si>
  <si>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</si>
  <si>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</si>
  <si>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</si>
  <si>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</si>
  <si>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</si>
  <si>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</si>
  <si>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</si>
  <si>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</si>
  <si>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</si>
  <si>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</si>
  <si>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</si>
  <si>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</si>
  <si>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</si>
  <si>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</si>
  <si>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</si>
  <si>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</si>
  <si>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</si>
  <si>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</si>
  <si>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</si>
  <si>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</si>
  <si>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</si>
  <si>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</si>
  <si>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</si>
  <si>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</si>
  <si>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</si>
  <si>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</si>
  <si>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</si>
  <si>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</si>
  <si>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</si>
  <si>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</si>
  <si>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</si>
  <si>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</si>
  <si>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</si>
  <si>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</si>
  <si>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</si>
  <si>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</si>
  <si>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</si>
  <si>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</si>
  <si>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</si>
  <si>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</si>
  <si>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</si>
  <si>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</si>
  <si>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</si>
  <si>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</si>
  <si>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</si>
  <si>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</si>
  <si>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</si>
  <si>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</si>
  <si>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</si>
  <si>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</si>
  <si>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</si>
  <si>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</si>
  <si>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</si>
  <si>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</si>
  <si>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</si>
  <si>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</si>
  <si>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</si>
  <si>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</si>
  <si>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</si>
  <si>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</si>
  <si>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</si>
  <si>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</si>
  <si>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</si>
  <si>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</si>
  <si>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</si>
  <si>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</si>
  <si>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</si>
  <si>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</si>
  <si>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</si>
  <si>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</si>
  <si>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</si>
  <si>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</si>
  <si>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</si>
  <si>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</si>
  <si>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</si>
  <si>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</si>
  <si>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</si>
  <si>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г.</t>
  </si>
  <si>
    <t>субсидия на финансовое обеспечение выполнения муниципального задания</t>
  </si>
  <si>
    <t>поступления от оказания услуг (выполнения работ) на платной основе и иной приносящей доход деятельности</t>
  </si>
  <si>
    <t>9</t>
  </si>
  <si>
    <t>10</t>
  </si>
  <si>
    <t>11</t>
  </si>
  <si>
    <t>12</t>
  </si>
  <si>
    <t>ВСЕГО</t>
  </si>
  <si>
    <t>13</t>
  </si>
  <si>
    <t>14</t>
  </si>
  <si>
    <t>15</t>
  </si>
  <si>
    <t>16</t>
  </si>
  <si>
    <t>17</t>
  </si>
  <si>
    <t>18</t>
  </si>
  <si>
    <t>19</t>
  </si>
  <si>
    <t>20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</si>
  <si>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</si>
  <si>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</si>
  <si>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</si>
  <si>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закупку товаров, работ, услуг в целях капитального ремонта муниципального имущества</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</si>
  <si>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лиц"(далее - Федеральный закон № 223-ФЗ)</t>
    </r>
    <r>
      <rPr>
        <vertAlign val="superscript"/>
        <sz val="8"/>
        <rFont val="Times New Roman"/>
        <family val="1"/>
      </rPr>
      <t>12</t>
    </r>
  </si>
  <si>
    <t>в том числе:
за счет субсидий, предоставляемых на финансовое обеспечение выполнения муниципального задания</t>
  </si>
  <si>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</si>
  <si>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(наименование должности уполномоченного лица Учредителя)</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</si>
  <si>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</si>
  <si>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(наименование Учредителя (Учреждения)</t>
  </si>
  <si>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код функциональной статьи расходов</t>
    </r>
  </si>
  <si>
    <t>субсидии на финансовое обеспечение выполнения муниципального задания</t>
  </si>
  <si>
    <t>Приложение № 1 к Порядку</t>
  </si>
  <si>
    <t>21</t>
  </si>
  <si>
    <t>22</t>
  </si>
  <si>
    <t>Заведующий</t>
  </si>
  <si>
    <t>472701001</t>
  </si>
  <si>
    <t>951</t>
  </si>
  <si>
    <t>Администрация муниципального образования Киришский муниципальный район Ленинградской области</t>
  </si>
  <si>
    <t>41300194</t>
  </si>
  <si>
    <t>услуги связи</t>
  </si>
  <si>
    <t>транспортные услуги</t>
  </si>
  <si>
    <t>коммунальные услуги</t>
  </si>
  <si>
    <t>услуги по содержанию имущества</t>
  </si>
  <si>
    <t>прочие работы, услуги</t>
  </si>
  <si>
    <t>увеличение стоимости основных средств</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</si>
  <si>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</si>
  <si>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</si>
  <si>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</si>
  <si>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</si>
  <si>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</si>
  <si>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152</t>
  </si>
  <si>
    <t>прочие несоциальные выплаты персоналу в денежной форме</t>
  </si>
  <si>
    <t>Главный бухгалтер</t>
  </si>
  <si>
    <t>И.В.Кузьминова</t>
  </si>
  <si>
    <t>МАДОУ "Детский сад № 6"</t>
  </si>
  <si>
    <t>4708008156</t>
  </si>
  <si>
    <t>41320205</t>
  </si>
  <si>
    <r>
      <t xml:space="preserve">Остаток средств на начало текущего финансового года </t>
    </r>
    <r>
      <rPr>
        <vertAlign val="superscript"/>
        <sz val="9"/>
        <rFont val="Times New Roman"/>
        <family val="1"/>
      </rPr>
      <t>5</t>
    </r>
  </si>
  <si>
    <r>
      <t xml:space="preserve">Остаток средств на конец текущего финансового года </t>
    </r>
    <r>
      <rPr>
        <vertAlign val="superscript"/>
        <sz val="9"/>
        <rFont val="Times New Roman"/>
        <family val="1"/>
      </rPr>
      <t>5</t>
    </r>
  </si>
  <si>
    <r>
      <t xml:space="preserve">прочие поступления, всего </t>
    </r>
    <r>
      <rPr>
        <vertAlign val="superscript"/>
        <sz val="9"/>
        <rFont val="Times New Roman"/>
        <family val="1"/>
      </rPr>
      <t>6</t>
    </r>
  </si>
  <si>
    <r>
      <t xml:space="preserve">расходы на закупку товаров, работ, услуг, всего </t>
    </r>
    <r>
      <rPr>
        <vertAlign val="superscript"/>
        <sz val="9"/>
        <rFont val="Times New Roman"/>
        <family val="1"/>
      </rPr>
      <t>7</t>
    </r>
  </si>
  <si>
    <r>
      <t xml:space="preserve">Выплаты, уменьшающие доход, всего </t>
    </r>
    <r>
      <rPr>
        <b/>
        <vertAlign val="superscript"/>
        <sz val="9"/>
        <rFont val="Times New Roman"/>
        <family val="1"/>
      </rPr>
      <t>8</t>
    </r>
  </si>
  <si>
    <r>
      <t xml:space="preserve">в том числе:
налог на прибыль </t>
    </r>
    <r>
      <rPr>
        <vertAlign val="superscript"/>
        <sz val="9"/>
        <rFont val="Times New Roman"/>
        <family val="1"/>
      </rPr>
      <t>8</t>
    </r>
  </si>
  <si>
    <r>
      <t xml:space="preserve">налог на добавленную стоимость </t>
    </r>
    <r>
      <rPr>
        <vertAlign val="superscript"/>
        <sz val="9"/>
        <rFont val="Times New Roman"/>
        <family val="1"/>
      </rPr>
      <t>8</t>
    </r>
  </si>
  <si>
    <r>
      <t xml:space="preserve">прочие налоги, уменьшающие доход </t>
    </r>
    <r>
      <rPr>
        <vertAlign val="superscript"/>
        <sz val="9"/>
        <rFont val="Times New Roman"/>
        <family val="1"/>
      </rPr>
      <t>8</t>
    </r>
  </si>
  <si>
    <r>
      <t xml:space="preserve">Прочие выплаты, всего </t>
    </r>
    <r>
      <rPr>
        <b/>
        <vertAlign val="superscript"/>
        <sz val="9"/>
        <rFont val="Times New Roman"/>
        <family val="1"/>
      </rPr>
      <t>9</t>
    </r>
  </si>
  <si>
    <t>0701 211</t>
  </si>
  <si>
    <t>0701 266</t>
  </si>
  <si>
    <t>0701 226</t>
  </si>
  <si>
    <t>0701 213</t>
  </si>
  <si>
    <t>0701 223</t>
  </si>
  <si>
    <t>0701 225</t>
  </si>
  <si>
    <t>0701 310</t>
  </si>
  <si>
    <t>0701 342</t>
  </si>
  <si>
    <t>0701 344</t>
  </si>
  <si>
    <t>0701 345</t>
  </si>
  <si>
    <t>0701 346</t>
  </si>
  <si>
    <t>1004 342</t>
  </si>
  <si>
    <t>Содержание дополнительной штатной численности поваров и кухонных рабочих</t>
  </si>
  <si>
    <t>Укрепление материально-технической базы организаций дошкольного образования (ремонт имущества и благоустройство территории)</t>
  </si>
  <si>
    <t>(</t>
  </si>
  <si>
    <t xml:space="preserve"> и плановый период 20</t>
  </si>
  <si>
    <t>0701 221</t>
  </si>
  <si>
    <t>0701 341</t>
  </si>
  <si>
    <t>Родительская плата</t>
  </si>
  <si>
    <t>М.О.Никифорова</t>
  </si>
  <si>
    <t>881368-54505</t>
  </si>
  <si>
    <t>Программа познаветельной направленности "Песочный мир"</t>
  </si>
  <si>
    <t>Дополнительная общеразвивающая программа технической и социально-педагогической направленности  "Тико-мастера"</t>
  </si>
  <si>
    <t>Программа познаветельной направленности "Развивай-ка"</t>
  </si>
  <si>
    <t>Программа социально-педагогической направленности "Проведение Дня рождения"</t>
  </si>
  <si>
    <t>23</t>
  </si>
  <si>
    <t>247</t>
  </si>
  <si>
    <t>Укрепление материально-технической базы организаций дошкольного образования (приобретение основных средств и материальных запасов)</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</si>
  <si>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</si>
  <si>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</si>
  <si>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Реновация дошкольных образовательных организаций</t>
  </si>
  <si>
    <t>Обеспечение деятельности организаций дошкольного образования (услуги охраны)</t>
  </si>
  <si>
    <t>Развитие общественной инфраструктуры муниципального значения в Ленинградской области</t>
  </si>
  <si>
    <t xml:space="preserve">189 </t>
  </si>
  <si>
    <t>0701 291</t>
  </si>
  <si>
    <t>2021</t>
  </si>
  <si>
    <t>Платные услуги, в том числе:</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</si>
</sst>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C19]d\ mmmm\ yyyy\ &quot;г.&quot;"/>
    <numFmt numFmtId="175" formatCode="0.0"/>
    <numFmt numFmtId="176" formatCode="#,##0.00_ ;\-#,##0.00\ "/>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2"/>
      <name val="Times New Roman"/>
      <family val="1"/>
    </font>
    <font>
      <sz val="9"/>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medium"/>
      <top style="thin"/>
      <bottom>
        <color indexed="63"/>
      </botto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250">
    <xf numFmtId="0" fontId="0" fillId="0" borderId="0" xfId="0" applyAlignment="1">
      <alignment/>
    </xf>
    <xf numFmtId="0" fontId="1" fillId="0" borderId="0" xfId="0" applyNumberFormat="1" applyFont="1" applyBorder="1" applyAlignment="1">
      <alignment horizontal="right" vertical="center"/>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4" fillId="0" borderId="11" xfId="0" applyNumberFormat="1" applyFont="1" applyBorder="1" applyAlignment="1">
      <alignment horizontal="center"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vertical="center"/>
    </xf>
    <xf numFmtId="0" fontId="13" fillId="0" borderId="0" xfId="0" applyNumberFormat="1" applyFont="1" applyBorder="1" applyAlignment="1">
      <alignment vertical="center"/>
    </xf>
    <xf numFmtId="0" fontId="3" fillId="0" borderId="0" xfId="0" applyNumberFormat="1" applyFont="1" applyBorder="1" applyAlignment="1">
      <alignment vertical="center" wrapText="1"/>
    </xf>
    <xf numFmtId="0" fontId="1"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vertical="center"/>
    </xf>
    <xf numFmtId="0" fontId="4" fillId="0" borderId="0"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11" xfId="0" applyNumberFormat="1" applyFont="1" applyBorder="1" applyAlignment="1">
      <alignment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1" fillId="0" borderId="0" xfId="0" applyNumberFormat="1" applyFont="1" applyBorder="1" applyAlignment="1">
      <alignment vertical="center"/>
    </xf>
    <xf numFmtId="0" fontId="7" fillId="0" borderId="0" xfId="0" applyNumberFormat="1" applyFont="1" applyBorder="1" applyAlignment="1">
      <alignment horizontal="left" vertical="center"/>
    </xf>
    <xf numFmtId="0" fontId="1" fillId="0" borderId="14"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15" xfId="0" applyNumberFormat="1" applyFont="1" applyBorder="1" applyAlignment="1">
      <alignment horizontal="lef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left" vertical="center"/>
    </xf>
    <xf numFmtId="0" fontId="1" fillId="0" borderId="16" xfId="0" applyNumberFormat="1" applyFont="1" applyBorder="1" applyAlignment="1">
      <alignment horizontal="left" vertical="center"/>
    </xf>
    <xf numFmtId="0" fontId="1" fillId="0" borderId="18" xfId="0" applyNumberFormat="1" applyFont="1" applyBorder="1" applyAlignment="1">
      <alignment horizontal="right" vertical="center"/>
    </xf>
    <xf numFmtId="0" fontId="1" fillId="0" borderId="1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9" fontId="14" fillId="0" borderId="15"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20"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14" fillId="0" borderId="21" xfId="0" applyNumberFormat="1" applyFont="1" applyBorder="1" applyAlignment="1">
      <alignment horizontal="center" vertical="center"/>
    </xf>
    <xf numFmtId="0" fontId="14" fillId="0" borderId="22" xfId="0" applyNumberFormat="1" applyFont="1" applyBorder="1" applyAlignment="1">
      <alignment horizontal="center" vertical="center"/>
    </xf>
    <xf numFmtId="0" fontId="14" fillId="0" borderId="23" xfId="0" applyNumberFormat="1" applyFont="1" applyBorder="1" applyAlignment="1">
      <alignment horizontal="center" vertical="center"/>
    </xf>
    <xf numFmtId="0" fontId="11" fillId="0" borderId="0" xfId="0" applyNumberFormat="1" applyFont="1" applyBorder="1" applyAlignment="1">
      <alignment horizontal="left" vertical="center"/>
    </xf>
    <xf numFmtId="176" fontId="14" fillId="0" borderId="24" xfId="0" applyNumberFormat="1" applyFont="1" applyBorder="1" applyAlignment="1">
      <alignment horizontal="right" vertical="center" wrapText="1"/>
    </xf>
    <xf numFmtId="176" fontId="14" fillId="0" borderId="25" xfId="0" applyNumberFormat="1" applyFont="1" applyBorder="1" applyAlignment="1">
      <alignment horizontal="right" vertical="center" wrapText="1"/>
    </xf>
    <xf numFmtId="176" fontId="14" fillId="0" borderId="26" xfId="0" applyNumberFormat="1" applyFont="1" applyBorder="1" applyAlignment="1">
      <alignment horizontal="right" vertical="center" wrapText="1"/>
    </xf>
    <xf numFmtId="176" fontId="14" fillId="0" borderId="13" xfId="0" applyNumberFormat="1" applyFont="1" applyBorder="1" applyAlignment="1">
      <alignment horizontal="right" vertical="center" wrapText="1"/>
    </xf>
    <xf numFmtId="176" fontId="14" fillId="0" borderId="12" xfId="0" applyNumberFormat="1" applyFont="1" applyBorder="1" applyAlignment="1">
      <alignment horizontal="right" vertical="center" wrapText="1"/>
    </xf>
    <xf numFmtId="176" fontId="14" fillId="0" borderId="17" xfId="0" applyNumberFormat="1" applyFont="1" applyBorder="1" applyAlignment="1">
      <alignment horizontal="right" vertical="center" wrapText="1"/>
    </xf>
    <xf numFmtId="176" fontId="14" fillId="0" borderId="20" xfId="0" applyNumberFormat="1" applyFont="1" applyBorder="1" applyAlignment="1">
      <alignment horizontal="right" vertical="center" wrapText="1"/>
    </xf>
    <xf numFmtId="176" fontId="14" fillId="0" borderId="16" xfId="0" applyNumberFormat="1" applyFont="1" applyBorder="1" applyAlignment="1">
      <alignment horizontal="right" vertical="center" wrapText="1"/>
    </xf>
    <xf numFmtId="176" fontId="14" fillId="0" borderId="19" xfId="0" applyNumberFormat="1" applyFont="1" applyBorder="1" applyAlignment="1">
      <alignment horizontal="right" vertical="center" wrapText="1"/>
    </xf>
    <xf numFmtId="176" fontId="14" fillId="0" borderId="22" xfId="0" applyNumberFormat="1" applyFont="1" applyBorder="1" applyAlignment="1">
      <alignment horizontal="right" vertical="center" wrapText="1"/>
    </xf>
    <xf numFmtId="176" fontId="14" fillId="0" borderId="11" xfId="0" applyNumberFormat="1" applyFont="1" applyBorder="1" applyAlignment="1">
      <alignment horizontal="right" vertical="center" wrapText="1"/>
    </xf>
    <xf numFmtId="176" fontId="5" fillId="0" borderId="13" xfId="0" applyNumberFormat="1" applyFont="1" applyBorder="1" applyAlignment="1">
      <alignment horizontal="right" vertical="center" wrapText="1"/>
    </xf>
    <xf numFmtId="176" fontId="5" fillId="0" borderId="12" xfId="0" applyNumberFormat="1" applyFont="1" applyBorder="1" applyAlignment="1">
      <alignment horizontal="right" vertical="center" wrapText="1"/>
    </xf>
    <xf numFmtId="176" fontId="5" fillId="0" borderId="17" xfId="0" applyNumberFormat="1" applyFont="1" applyBorder="1" applyAlignment="1">
      <alignment horizontal="right" vertical="center" wrapText="1"/>
    </xf>
    <xf numFmtId="176" fontId="14" fillId="0" borderId="27" xfId="0" applyNumberFormat="1" applyFont="1" applyBorder="1" applyAlignment="1">
      <alignment horizontal="right" vertical="center" wrapText="1"/>
    </xf>
    <xf numFmtId="176" fontId="14" fillId="0" borderId="28" xfId="0" applyNumberFormat="1" applyFont="1" applyBorder="1" applyAlignment="1">
      <alignment horizontal="right" vertical="center" wrapText="1"/>
    </xf>
    <xf numFmtId="176" fontId="14" fillId="0" borderId="29" xfId="0" applyNumberFormat="1" applyFont="1" applyBorder="1" applyAlignment="1">
      <alignment horizontal="right" vertical="center" wrapText="1"/>
    </xf>
    <xf numFmtId="0" fontId="1" fillId="0" borderId="30" xfId="0" applyNumberFormat="1" applyFont="1" applyBorder="1" applyAlignment="1">
      <alignment horizontal="left" vertical="center"/>
    </xf>
    <xf numFmtId="0" fontId="1" fillId="0" borderId="31" xfId="0" applyNumberFormat="1" applyFont="1" applyBorder="1" applyAlignment="1">
      <alignment horizontal="left" vertical="center"/>
    </xf>
    <xf numFmtId="0" fontId="1" fillId="0" borderId="32" xfId="0" applyNumberFormat="1" applyFont="1" applyBorder="1" applyAlignment="1">
      <alignment horizontal="left" vertical="center"/>
    </xf>
    <xf numFmtId="0" fontId="1" fillId="0" borderId="33" xfId="0" applyNumberFormat="1" applyFont="1" applyBorder="1" applyAlignment="1">
      <alignment horizontal="left" vertical="center"/>
    </xf>
    <xf numFmtId="0" fontId="4" fillId="0" borderId="32"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1" fillId="0" borderId="34" xfId="0" applyNumberFormat="1" applyFont="1" applyBorder="1" applyAlignment="1">
      <alignment horizontal="left" vertical="center"/>
    </xf>
    <xf numFmtId="0" fontId="1" fillId="0" borderId="35" xfId="0" applyNumberFormat="1" applyFont="1" applyBorder="1" applyAlignment="1">
      <alignment horizontal="left" vertical="center"/>
    </xf>
    <xf numFmtId="0" fontId="1" fillId="0" borderId="36" xfId="0" applyNumberFormat="1" applyFont="1" applyBorder="1" applyAlignment="1">
      <alignment horizontal="left" vertical="center"/>
    </xf>
    <xf numFmtId="0" fontId="1" fillId="0" borderId="37" xfId="0" applyNumberFormat="1" applyFont="1" applyBorder="1" applyAlignment="1">
      <alignment horizontal="left" vertical="center"/>
    </xf>
    <xf numFmtId="0" fontId="14" fillId="0" borderId="11" xfId="0" applyNumberFormat="1" applyFont="1" applyBorder="1" applyAlignment="1">
      <alignment horizontal="left" vertical="center" wrapText="1"/>
    </xf>
    <xf numFmtId="0" fontId="14" fillId="0" borderId="23" xfId="0" applyNumberFormat="1" applyFont="1" applyBorder="1" applyAlignment="1">
      <alignment horizontal="left" vertical="center" wrapText="1"/>
    </xf>
    <xf numFmtId="0" fontId="1" fillId="0" borderId="38" xfId="0" applyNumberFormat="1" applyFont="1" applyBorder="1" applyAlignment="1">
      <alignment horizontal="left" vertical="center"/>
    </xf>
    <xf numFmtId="0" fontId="1" fillId="0" borderId="17" xfId="0" applyNumberFormat="1" applyFont="1" applyBorder="1" applyAlignment="1">
      <alignment horizontal="left" vertical="center"/>
    </xf>
    <xf numFmtId="0" fontId="1" fillId="0" borderId="39" xfId="0" applyNumberFormat="1" applyFont="1" applyBorder="1" applyAlignment="1">
      <alignment horizontal="left" vertical="center"/>
    </xf>
    <xf numFmtId="49" fontId="14" fillId="0" borderId="12" xfId="0" applyNumberFormat="1" applyFont="1"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0" fontId="14" fillId="0" borderId="17" xfId="0" applyNumberFormat="1" applyFont="1" applyBorder="1" applyAlignment="1">
      <alignment horizontal="left" vertical="center" wrapText="1"/>
    </xf>
    <xf numFmtId="49" fontId="14" fillId="0" borderId="38"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39"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14" fillId="0" borderId="21" xfId="0" applyNumberFormat="1" applyFont="1" applyBorder="1" applyAlignment="1">
      <alignment horizontal="center" vertical="center"/>
    </xf>
    <xf numFmtId="176" fontId="14" fillId="0" borderId="20" xfId="0" applyNumberFormat="1" applyFont="1" applyBorder="1" applyAlignment="1">
      <alignment horizontal="right" vertical="center" wrapText="1"/>
    </xf>
    <xf numFmtId="176" fontId="14" fillId="0" borderId="19" xfId="0" applyNumberFormat="1" applyFont="1" applyBorder="1" applyAlignment="1">
      <alignment horizontal="right" vertical="center" wrapText="1"/>
    </xf>
    <xf numFmtId="0" fontId="14" fillId="0" borderId="11" xfId="0" applyNumberFormat="1" applyFont="1" applyBorder="1" applyAlignment="1">
      <alignment horizontal="left" vertical="center"/>
    </xf>
    <xf numFmtId="0" fontId="14" fillId="0" borderId="23" xfId="0" applyNumberFormat="1" applyFont="1" applyBorder="1" applyAlignment="1">
      <alignment horizontal="left" vertical="center"/>
    </xf>
    <xf numFmtId="0" fontId="5" fillId="0" borderId="17" xfId="0" applyNumberFormat="1" applyFont="1" applyBorder="1" applyAlignment="1">
      <alignment horizontal="left" vertical="center"/>
    </xf>
    <xf numFmtId="176" fontId="0" fillId="0" borderId="19" xfId="0" applyNumberFormat="1" applyBorder="1" applyAlignment="1">
      <alignment horizontal="right" vertical="center" wrapText="1"/>
    </xf>
    <xf numFmtId="0" fontId="14" fillId="0" borderId="16" xfId="0" applyNumberFormat="1" applyFont="1" applyBorder="1" applyAlignment="1">
      <alignment horizontal="left" vertical="center"/>
    </xf>
    <xf numFmtId="49" fontId="14" fillId="0" borderId="40"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41"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42" xfId="0" applyNumberFormat="1" applyFont="1" applyBorder="1" applyAlignment="1">
      <alignment horizontal="center" vertical="center"/>
    </xf>
    <xf numFmtId="176" fontId="14" fillId="0" borderId="15" xfId="0" applyNumberFormat="1" applyFont="1" applyBorder="1" applyAlignment="1">
      <alignment horizontal="right" vertical="center" wrapText="1"/>
    </xf>
    <xf numFmtId="176" fontId="14" fillId="0" borderId="22" xfId="0" applyNumberFormat="1" applyFont="1" applyBorder="1" applyAlignment="1">
      <alignment horizontal="right" vertical="center" wrapText="1"/>
    </xf>
    <xf numFmtId="49" fontId="14" fillId="0" borderId="15" xfId="0" applyNumberFormat="1" applyFont="1" applyBorder="1" applyAlignment="1">
      <alignment horizontal="center" vertical="center"/>
    </xf>
    <xf numFmtId="49" fontId="14" fillId="0" borderId="22" xfId="0" applyNumberFormat="1" applyFont="1" applyBorder="1" applyAlignment="1">
      <alignment horizontal="center" vertical="center"/>
    </xf>
    <xf numFmtId="0" fontId="5" fillId="0" borderId="17" xfId="0" applyNumberFormat="1" applyFont="1" applyBorder="1" applyAlignment="1">
      <alignment horizontal="left" vertical="center" wrapText="1"/>
    </xf>
    <xf numFmtId="0" fontId="14" fillId="0" borderId="22"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23" xfId="0" applyNumberFormat="1" applyFont="1" applyBorder="1" applyAlignment="1">
      <alignment horizontal="center" vertical="center"/>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16" xfId="0" applyNumberFormat="1" applyFont="1" applyBorder="1" applyAlignment="1">
      <alignment horizontal="center" vertical="center"/>
    </xf>
    <xf numFmtId="0" fontId="1" fillId="0" borderId="0" xfId="0" applyNumberFormat="1" applyFont="1" applyBorder="1" applyAlignment="1">
      <alignment horizontal="right" vertical="center"/>
    </xf>
    <xf numFmtId="0" fontId="1" fillId="0" borderId="43" xfId="0" applyNumberFormat="1" applyFont="1" applyBorder="1" applyAlignment="1">
      <alignment horizontal="right" vertical="center"/>
    </xf>
    <xf numFmtId="49" fontId="3" fillId="0" borderId="11" xfId="0" applyNumberFormat="1" applyFont="1" applyBorder="1" applyAlignment="1">
      <alignment horizontal="left"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39"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14" fillId="0" borderId="15" xfId="0" applyNumberFormat="1" applyFont="1" applyBorder="1" applyAlignment="1">
      <alignment horizontal="center" vertical="center" wrapText="1"/>
    </xf>
    <xf numFmtId="0" fontId="14" fillId="0" borderId="16" xfId="0" applyNumberFormat="1"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42" xfId="0" applyNumberFormat="1" applyFont="1" applyBorder="1" applyAlignment="1">
      <alignment horizontal="center" vertical="center" wrapText="1"/>
    </xf>
    <xf numFmtId="49" fontId="5" fillId="0" borderId="11" xfId="0" applyNumberFormat="1" applyFont="1" applyBorder="1" applyAlignment="1">
      <alignment horizontal="left" vertical="center"/>
    </xf>
    <xf numFmtId="0" fontId="5" fillId="0" borderId="0" xfId="0" applyNumberFormat="1" applyFont="1" applyBorder="1" applyAlignment="1">
      <alignment horizontal="right" vertical="center"/>
    </xf>
    <xf numFmtId="0" fontId="3" fillId="0" borderId="11"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3" fillId="0" borderId="0" xfId="0" applyNumberFormat="1" applyFont="1" applyBorder="1" applyAlignment="1">
      <alignment horizontal="right" vertical="center"/>
    </xf>
    <xf numFmtId="0" fontId="13" fillId="0" borderId="0" xfId="0" applyNumberFormat="1" applyFont="1" applyBorder="1" applyAlignment="1">
      <alignment horizontal="right" vertical="center" wrapText="1"/>
    </xf>
    <xf numFmtId="0" fontId="3" fillId="0" borderId="0" xfId="0" applyNumberFormat="1" applyFont="1" applyBorder="1" applyAlignment="1">
      <alignment horizontal="center" vertical="center"/>
    </xf>
    <xf numFmtId="49" fontId="1" fillId="0" borderId="11" xfId="0" applyNumberFormat="1" applyFont="1" applyBorder="1" applyAlignment="1">
      <alignment horizontal="left" vertical="center"/>
    </xf>
    <xf numFmtId="49" fontId="1" fillId="0" borderId="46"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47" xfId="0" applyNumberFormat="1" applyFont="1" applyBorder="1" applyAlignment="1">
      <alignment horizontal="center" vertical="center"/>
    </xf>
    <xf numFmtId="0" fontId="5" fillId="0" borderId="0" xfId="0" applyNumberFormat="1" applyFont="1" applyBorder="1" applyAlignment="1">
      <alignment horizontal="left" vertical="center"/>
    </xf>
    <xf numFmtId="0" fontId="14" fillId="0" borderId="16" xfId="0" applyNumberFormat="1" applyFont="1" applyBorder="1" applyAlignment="1">
      <alignment horizontal="center" vertical="center"/>
    </xf>
    <xf numFmtId="0" fontId="14" fillId="0" borderId="18"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14" fillId="0" borderId="42" xfId="0" applyNumberFormat="1" applyFont="1" applyBorder="1" applyAlignment="1">
      <alignment horizontal="center" vertical="center"/>
    </xf>
    <xf numFmtId="0" fontId="1"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4" fillId="0" borderId="25" xfId="0" applyNumberFormat="1" applyFont="1" applyBorder="1" applyAlignment="1">
      <alignment horizontal="center" vertical="center"/>
    </xf>
    <xf numFmtId="0" fontId="14" fillId="0" borderId="26" xfId="0" applyNumberFormat="1" applyFont="1" applyBorder="1" applyAlignment="1">
      <alignment horizontal="center" vertical="center"/>
    </xf>
    <xf numFmtId="0" fontId="14" fillId="0" borderId="47"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14" fillId="0" borderId="46"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48" xfId="0" applyNumberFormat="1" applyFont="1" applyBorder="1" applyAlignment="1">
      <alignment horizontal="center" vertical="center"/>
    </xf>
    <xf numFmtId="49" fontId="14" fillId="0" borderId="25" xfId="0" applyNumberFormat="1" applyFont="1" applyBorder="1" applyAlignment="1">
      <alignment horizontal="center" vertical="center"/>
    </xf>
    <xf numFmtId="0" fontId="14" fillId="0" borderId="17"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14" fillId="0" borderId="15" xfId="0" applyNumberFormat="1" applyFont="1" applyBorder="1" applyAlignment="1">
      <alignment horizontal="center" vertical="center"/>
    </xf>
    <xf numFmtId="0" fontId="14" fillId="0" borderId="49" xfId="0" applyNumberFormat="1" applyFont="1" applyBorder="1" applyAlignment="1">
      <alignment horizontal="center" vertical="center"/>
    </xf>
    <xf numFmtId="0" fontId="14" fillId="0" borderId="16" xfId="0" applyNumberFormat="1" applyFont="1" applyBorder="1" applyAlignment="1">
      <alignment horizontal="left" vertical="center" wrapText="1"/>
    </xf>
    <xf numFmtId="0" fontId="14" fillId="0" borderId="21" xfId="0" applyNumberFormat="1" applyFont="1" applyBorder="1" applyAlignment="1">
      <alignment horizontal="left" vertical="center" wrapText="1"/>
    </xf>
    <xf numFmtId="49" fontId="14" fillId="0" borderId="44"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50" xfId="0" applyNumberFormat="1" applyFont="1" applyBorder="1" applyAlignment="1">
      <alignment horizontal="center" vertical="center"/>
    </xf>
    <xf numFmtId="49" fontId="14" fillId="0" borderId="27" xfId="0" applyNumberFormat="1" applyFont="1" applyBorder="1" applyAlignment="1">
      <alignment horizontal="center" vertical="center"/>
    </xf>
    <xf numFmtId="0" fontId="11" fillId="0" borderId="0" xfId="0" applyNumberFormat="1" applyFont="1" applyBorder="1" applyAlignment="1">
      <alignment horizontal="justify" vertical="center" wrapText="1"/>
    </xf>
    <xf numFmtId="0" fontId="14" fillId="0" borderId="27" xfId="0" applyNumberFormat="1" applyFont="1" applyBorder="1" applyAlignment="1">
      <alignment horizontal="center" vertical="center"/>
    </xf>
    <xf numFmtId="0" fontId="14" fillId="0" borderId="29" xfId="0" applyNumberFormat="1" applyFont="1" applyBorder="1" applyAlignment="1">
      <alignment horizontal="center" vertical="center"/>
    </xf>
    <xf numFmtId="0" fontId="14" fillId="0" borderId="45"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15" xfId="0" applyNumberFormat="1" applyFont="1" applyBorder="1" applyAlignment="1">
      <alignment horizontal="right" vertical="center"/>
    </xf>
    <xf numFmtId="0" fontId="1" fillId="0" borderId="16" xfId="0" applyNumberFormat="1" applyFont="1" applyBorder="1" applyAlignment="1">
      <alignment horizontal="right" vertical="center"/>
    </xf>
    <xf numFmtId="49" fontId="1" fillId="0" borderId="17" xfId="0" applyNumberFormat="1" applyFont="1" applyBorder="1" applyAlignment="1">
      <alignment horizontal="left" vertical="center"/>
    </xf>
    <xf numFmtId="0" fontId="1" fillId="0" borderId="16" xfId="0" applyNumberFormat="1" applyFont="1" applyBorder="1" applyAlignment="1">
      <alignment horizontal="left" vertical="center"/>
    </xf>
    <xf numFmtId="0" fontId="1" fillId="0" borderId="18" xfId="0" applyNumberFormat="1" applyFont="1" applyBorder="1" applyAlignment="1">
      <alignment horizontal="left" vertical="center"/>
    </xf>
    <xf numFmtId="49" fontId="1" fillId="0" borderId="39"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8"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47"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39" xfId="0" applyNumberFormat="1" applyFont="1" applyBorder="1" applyAlignment="1">
      <alignment horizontal="center" vertical="center"/>
    </xf>
    <xf numFmtId="0" fontId="7" fillId="0" borderId="12" xfId="0" applyNumberFormat="1" applyFont="1" applyBorder="1" applyAlignment="1">
      <alignment horizontal="left" vertical="center"/>
    </xf>
    <xf numFmtId="0" fontId="7" fillId="0" borderId="17" xfId="0" applyNumberFormat="1" applyFont="1" applyBorder="1" applyAlignment="1">
      <alignment horizontal="left" vertical="center"/>
    </xf>
    <xf numFmtId="49" fontId="7" fillId="0" borderId="4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48" xfId="0" applyNumberFormat="1" applyFont="1" applyBorder="1" applyAlignment="1">
      <alignment horizontal="center" vertical="center"/>
    </xf>
    <xf numFmtId="4" fontId="1" fillId="0" borderId="25"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2" xfId="0" applyNumberFormat="1" applyFont="1" applyBorder="1" applyAlignment="1">
      <alignment horizontal="left" vertical="center" wrapText="1"/>
    </xf>
    <xf numFmtId="49" fontId="1" fillId="0" borderId="12" xfId="0" applyNumberFormat="1" applyFont="1" applyBorder="1" applyAlignment="1">
      <alignment horizontal="center" vertical="center"/>
    </xf>
    <xf numFmtId="4" fontId="1" fillId="0" borderId="12" xfId="0" applyNumberFormat="1" applyFont="1" applyBorder="1" applyAlignment="1">
      <alignment horizontal="center" vertical="center"/>
    </xf>
    <xf numFmtId="4"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45"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53" xfId="0" applyNumberFormat="1" applyFont="1" applyBorder="1" applyAlignment="1">
      <alignment horizontal="center" vertical="center"/>
    </xf>
    <xf numFmtId="49" fontId="1" fillId="0" borderId="42" xfId="0" applyNumberFormat="1" applyFont="1" applyBorder="1" applyAlignment="1">
      <alignment horizontal="center" vertical="center"/>
    </xf>
    <xf numFmtId="0" fontId="1" fillId="0" borderId="15" xfId="0" applyNumberFormat="1" applyFont="1" applyBorder="1" applyAlignment="1">
      <alignment horizontal="left" vertical="center" wrapText="1"/>
    </xf>
    <xf numFmtId="0" fontId="1" fillId="0" borderId="49" xfId="0" applyNumberFormat="1" applyFont="1" applyBorder="1" applyAlignment="1">
      <alignment horizontal="left" vertical="center"/>
    </xf>
    <xf numFmtId="0" fontId="4" fillId="0" borderId="16"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22" xfId="0" applyNumberFormat="1" applyFont="1" applyBorder="1" applyAlignment="1">
      <alignment horizontal="left" vertical="center" wrapText="1"/>
    </xf>
    <xf numFmtId="0" fontId="1" fillId="0" borderId="11" xfId="0" applyNumberFormat="1" applyFont="1" applyBorder="1" applyAlignment="1">
      <alignment horizontal="left" vertical="center"/>
    </xf>
    <xf numFmtId="0" fontId="1" fillId="0" borderId="49" xfId="0" applyNumberFormat="1" applyFont="1" applyBorder="1" applyAlignment="1">
      <alignment horizontal="center" vertical="center"/>
    </xf>
    <xf numFmtId="0" fontId="1" fillId="0" borderId="23" xfId="0" applyNumberFormat="1" applyFont="1" applyBorder="1" applyAlignment="1">
      <alignment horizontal="center" vertical="center"/>
    </xf>
    <xf numFmtId="49" fontId="1" fillId="0" borderId="54"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51" xfId="0" applyNumberFormat="1" applyFont="1" applyBorder="1" applyAlignment="1">
      <alignment horizontal="center" vertical="center"/>
    </xf>
    <xf numFmtId="0" fontId="1" fillId="0" borderId="55" xfId="0" applyNumberFormat="1" applyFont="1" applyBorder="1" applyAlignment="1">
      <alignment horizontal="center" vertical="center"/>
    </xf>
    <xf numFmtId="0" fontId="1" fillId="0" borderId="56" xfId="0" applyNumberFormat="1" applyFont="1" applyBorder="1" applyAlignment="1">
      <alignment horizontal="center" vertical="center"/>
    </xf>
    <xf numFmtId="0" fontId="1" fillId="0" borderId="57" xfId="0" applyNumberFormat="1" applyFont="1" applyBorder="1" applyAlignment="1">
      <alignment horizontal="center" vertical="center"/>
    </xf>
    <xf numFmtId="0" fontId="4" fillId="0" borderId="58" xfId="0" applyNumberFormat="1" applyFont="1" applyBorder="1" applyAlignment="1">
      <alignment horizontal="center" vertical="center"/>
    </xf>
    <xf numFmtId="0" fontId="4" fillId="0" borderId="59" xfId="0" applyNumberFormat="1" applyFont="1" applyBorder="1" applyAlignment="1">
      <alignment horizontal="center" vertical="center"/>
    </xf>
    <xf numFmtId="0" fontId="11"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 fillId="0" borderId="32" xfId="0" applyNumberFormat="1" applyFont="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Y151"/>
  <sheetViews>
    <sheetView zoomScaleSheetLayoutView="110" zoomScalePageLayoutView="0" workbookViewId="0" topLeftCell="A7">
      <selection activeCell="BY38" sqref="BX38:BY38"/>
    </sheetView>
  </sheetViews>
  <sheetFormatPr defaultColWidth="0.875" defaultRowHeight="9.75" customHeight="1"/>
  <cols>
    <col min="1" max="10" width="0.875" style="11" customWidth="1"/>
    <col min="11" max="11" width="2.125" style="11" customWidth="1"/>
    <col min="12" max="15" width="0.875" style="11" customWidth="1"/>
    <col min="16" max="16" width="1.625" style="11" customWidth="1"/>
    <col min="17" max="25" width="0.875" style="11" customWidth="1"/>
    <col min="26" max="27" width="2.125" style="11" customWidth="1"/>
    <col min="28" max="40" width="0.875" style="11" customWidth="1"/>
    <col min="41" max="41" width="2.625" style="11" customWidth="1"/>
    <col min="42" max="52" width="0.875" style="11" customWidth="1"/>
    <col min="53" max="53" width="1.00390625" style="11" customWidth="1"/>
    <col min="54" max="73" width="0.875" style="11" customWidth="1"/>
    <col min="74" max="74" width="0.74609375" style="11" customWidth="1"/>
    <col min="75" max="75" width="1.625" style="11" hidden="1" customWidth="1"/>
    <col min="76" max="76" width="11.875" style="11" customWidth="1"/>
    <col min="77" max="78" width="12.625" style="11" customWidth="1"/>
    <col min="79" max="79" width="7.00390625" style="11" customWidth="1"/>
    <col min="80" max="81" width="11.625" style="11" customWidth="1"/>
    <col min="82" max="82" width="11.375" style="11" customWidth="1"/>
    <col min="83" max="83" width="12.00390625" style="11" customWidth="1"/>
    <col min="84" max="84" width="9.00390625" style="11" customWidth="1"/>
    <col min="85" max="85" width="10.75390625" style="11" customWidth="1"/>
    <col min="86" max="86" width="11.125" style="11" customWidth="1"/>
    <col min="87" max="87" width="11.75390625" style="11" customWidth="1"/>
    <col min="88" max="88" width="11.375" style="11" customWidth="1"/>
    <col min="89" max="89" width="5.75390625" style="11" customWidth="1"/>
    <col min="90" max="90" width="11.00390625" style="11" customWidth="1"/>
    <col min="91" max="96" width="0.875" style="11" customWidth="1"/>
    <col min="97" max="97" width="1.00390625" style="11" customWidth="1"/>
    <col min="98" max="101" width="0.875" style="11" customWidth="1"/>
    <col min="102" max="102" width="2.875" style="11" customWidth="1"/>
    <col min="103" max="139" width="0.875" style="11" customWidth="1"/>
    <col min="140" max="140" width="1.00390625" style="11" customWidth="1"/>
    <col min="141" max="16384" width="0.875" style="11" customWidth="1"/>
  </cols>
  <sheetData>
    <row r="1" spans="72:103" s="7" customFormat="1" ht="9.75" customHeight="1">
      <c r="BT1" s="8"/>
      <c r="BU1" s="8"/>
      <c r="BV1" s="8"/>
      <c r="BW1" s="8"/>
      <c r="BX1" s="8"/>
      <c r="BY1" s="8"/>
      <c r="BZ1" s="8"/>
      <c r="CA1" s="8"/>
      <c r="CB1" s="8"/>
      <c r="CC1" s="8"/>
      <c r="CD1" s="8"/>
      <c r="CE1" s="8"/>
      <c r="CF1" s="9"/>
      <c r="CG1" s="9"/>
      <c r="CH1" s="9"/>
      <c r="CI1" s="9"/>
      <c r="CJ1" s="9"/>
      <c r="CK1" s="187" t="s">
        <v>294</v>
      </c>
      <c r="CL1" s="187"/>
      <c r="CM1" s="187"/>
      <c r="CN1" s="187"/>
      <c r="CO1" s="187"/>
      <c r="CP1" s="187"/>
      <c r="CQ1" s="187"/>
      <c r="CR1" s="187"/>
      <c r="CS1" s="187"/>
      <c r="CT1" s="187"/>
      <c r="CU1" s="187"/>
      <c r="CV1" s="187"/>
      <c r="CW1" s="187"/>
      <c r="CX1" s="187"/>
      <c r="CY1" s="187"/>
    </row>
    <row r="2" spans="72:103" s="7" customFormat="1" ht="9.75" customHeight="1">
      <c r="BT2" s="10"/>
      <c r="BU2" s="10"/>
      <c r="BV2" s="10"/>
      <c r="BW2" s="10"/>
      <c r="BX2" s="10"/>
      <c r="BY2" s="10"/>
      <c r="BZ2" s="10"/>
      <c r="CA2" s="10"/>
      <c r="CB2" s="10"/>
      <c r="CC2" s="10"/>
      <c r="CD2" s="10"/>
      <c r="CE2" s="10"/>
      <c r="CF2" s="146"/>
      <c r="CG2" s="146"/>
      <c r="CH2" s="146"/>
      <c r="CI2" s="146"/>
      <c r="CJ2" s="146"/>
      <c r="CK2" s="146"/>
      <c r="CL2" s="146"/>
      <c r="CM2" s="146"/>
      <c r="CN2" s="146"/>
      <c r="CO2" s="146"/>
      <c r="CP2" s="146"/>
      <c r="CQ2" s="146"/>
      <c r="CR2" s="146"/>
      <c r="CS2" s="146"/>
      <c r="CT2" s="146"/>
      <c r="CU2" s="146"/>
      <c r="CV2" s="146"/>
      <c r="CW2" s="146"/>
      <c r="CX2" s="146"/>
      <c r="CY2" s="146"/>
    </row>
    <row r="3" spans="84:103" ht="9.75" customHeight="1">
      <c r="CF3" s="146"/>
      <c r="CG3" s="146"/>
      <c r="CH3" s="146"/>
      <c r="CI3" s="146"/>
      <c r="CJ3" s="146"/>
      <c r="CK3" s="146"/>
      <c r="CL3" s="146"/>
      <c r="CM3" s="146"/>
      <c r="CN3" s="146"/>
      <c r="CO3" s="146"/>
      <c r="CP3" s="146"/>
      <c r="CQ3" s="146"/>
      <c r="CR3" s="146"/>
      <c r="CS3" s="146"/>
      <c r="CT3" s="146"/>
      <c r="CU3" s="146"/>
      <c r="CV3" s="146"/>
      <c r="CW3" s="146"/>
      <c r="CX3" s="146"/>
      <c r="CY3" s="146"/>
    </row>
    <row r="4" spans="72:103" s="7" customFormat="1" ht="9.75" customHeight="1">
      <c r="BT4" s="8"/>
      <c r="BU4" s="8"/>
      <c r="BV4" s="8"/>
      <c r="BW4" s="8"/>
      <c r="BX4" s="8"/>
      <c r="BY4" s="8"/>
      <c r="BZ4" s="8"/>
      <c r="CA4" s="8"/>
      <c r="CB4" s="8"/>
      <c r="CC4" s="8"/>
      <c r="CD4" s="8"/>
      <c r="CE4" s="8"/>
      <c r="CF4" s="146"/>
      <c r="CG4" s="146"/>
      <c r="CH4" s="146"/>
      <c r="CI4" s="146"/>
      <c r="CJ4" s="146"/>
      <c r="CK4" s="146"/>
      <c r="CL4" s="146"/>
      <c r="CM4" s="146"/>
      <c r="CN4" s="146"/>
      <c r="CO4" s="146"/>
      <c r="CP4" s="146"/>
      <c r="CQ4" s="146"/>
      <c r="CR4" s="146"/>
      <c r="CS4" s="146"/>
      <c r="CT4" s="146"/>
      <c r="CU4" s="146"/>
      <c r="CV4" s="146"/>
      <c r="CW4" s="146"/>
      <c r="CX4" s="146"/>
      <c r="CY4" s="146"/>
    </row>
    <row r="6" spans="83:103" s="7" customFormat="1" ht="9.75" customHeight="1">
      <c r="CE6" s="8"/>
      <c r="CF6" s="8"/>
      <c r="CG6" s="8"/>
      <c r="CH6" s="8"/>
      <c r="CI6" s="147" t="s">
        <v>21</v>
      </c>
      <c r="CJ6" s="147"/>
      <c r="CK6" s="147"/>
      <c r="CL6" s="147"/>
      <c r="CM6" s="147"/>
      <c r="CN6" s="147"/>
      <c r="CO6" s="147"/>
      <c r="CP6" s="147"/>
      <c r="CQ6" s="147"/>
      <c r="CR6" s="147"/>
      <c r="CS6" s="147"/>
      <c r="CT6" s="147"/>
      <c r="CU6" s="147"/>
      <c r="CV6" s="147"/>
      <c r="CW6" s="147"/>
      <c r="CX6" s="147"/>
      <c r="CY6" s="147"/>
    </row>
    <row r="7" spans="83:103" s="7" customFormat="1" ht="9.75" customHeight="1">
      <c r="CE7" s="8"/>
      <c r="CF7" s="8"/>
      <c r="CG7" s="8"/>
      <c r="CH7" s="8"/>
      <c r="CI7" s="133" t="s">
        <v>297</v>
      </c>
      <c r="CJ7" s="133"/>
      <c r="CK7" s="133"/>
      <c r="CL7" s="133"/>
      <c r="CM7" s="133"/>
      <c r="CN7" s="133"/>
      <c r="CO7" s="133"/>
      <c r="CP7" s="133"/>
      <c r="CQ7" s="133"/>
      <c r="CR7" s="133"/>
      <c r="CS7" s="133"/>
      <c r="CT7" s="133"/>
      <c r="CU7" s="133"/>
      <c r="CV7" s="133"/>
      <c r="CW7" s="133"/>
      <c r="CX7" s="133"/>
      <c r="CY7" s="133"/>
    </row>
    <row r="8" spans="83:103" s="14" customFormat="1" ht="9.75" customHeight="1">
      <c r="CE8" s="15"/>
      <c r="CF8" s="15"/>
      <c r="CG8" s="15"/>
      <c r="CH8" s="15"/>
      <c r="CI8" s="113" t="s">
        <v>17</v>
      </c>
      <c r="CJ8" s="113"/>
      <c r="CK8" s="113"/>
      <c r="CL8" s="113"/>
      <c r="CM8" s="113"/>
      <c r="CN8" s="113"/>
      <c r="CO8" s="113"/>
      <c r="CP8" s="113"/>
      <c r="CQ8" s="113"/>
      <c r="CR8" s="113"/>
      <c r="CS8" s="113"/>
      <c r="CT8" s="113"/>
      <c r="CU8" s="113"/>
      <c r="CV8" s="113"/>
      <c r="CW8" s="113"/>
      <c r="CX8" s="113"/>
      <c r="CY8" s="113"/>
    </row>
    <row r="9" spans="83:103" s="7" customFormat="1" ht="9.75" customHeight="1">
      <c r="CE9" s="8"/>
      <c r="CF9" s="8"/>
      <c r="CG9" s="8"/>
      <c r="CH9" s="8"/>
      <c r="CI9" s="133" t="s">
        <v>317</v>
      </c>
      <c r="CJ9" s="133"/>
      <c r="CK9" s="133"/>
      <c r="CL9" s="133"/>
      <c r="CM9" s="133"/>
      <c r="CN9" s="133"/>
      <c r="CO9" s="133"/>
      <c r="CP9" s="133"/>
      <c r="CQ9" s="133"/>
      <c r="CR9" s="133"/>
      <c r="CS9" s="133"/>
      <c r="CT9" s="133"/>
      <c r="CU9" s="133"/>
      <c r="CV9" s="133"/>
      <c r="CW9" s="133"/>
      <c r="CX9" s="133"/>
      <c r="CY9" s="133"/>
    </row>
    <row r="10" spans="83:103" s="14" customFormat="1" ht="9.75" customHeight="1">
      <c r="CE10" s="15"/>
      <c r="CF10" s="15"/>
      <c r="CG10" s="15"/>
      <c r="CH10" s="15"/>
      <c r="CI10" s="113" t="s">
        <v>291</v>
      </c>
      <c r="CJ10" s="113"/>
      <c r="CK10" s="113"/>
      <c r="CL10" s="113"/>
      <c r="CM10" s="113"/>
      <c r="CN10" s="113"/>
      <c r="CO10" s="113"/>
      <c r="CP10" s="113"/>
      <c r="CQ10" s="113"/>
      <c r="CR10" s="113"/>
      <c r="CS10" s="113"/>
      <c r="CT10" s="113"/>
      <c r="CU10" s="113"/>
      <c r="CV10" s="113"/>
      <c r="CW10" s="113"/>
      <c r="CX10" s="113"/>
      <c r="CY10" s="113"/>
    </row>
    <row r="11" spans="83:103" s="7" customFormat="1" ht="9.75" customHeight="1">
      <c r="CE11" s="8"/>
      <c r="CF11" s="8"/>
      <c r="CG11" s="8"/>
      <c r="CH11" s="8"/>
      <c r="CI11" s="13"/>
      <c r="CJ11" s="13"/>
      <c r="CK11" s="12"/>
      <c r="CL11" s="133" t="s">
        <v>348</v>
      </c>
      <c r="CM11" s="133"/>
      <c r="CN11" s="133"/>
      <c r="CO11" s="133"/>
      <c r="CP11" s="133"/>
      <c r="CQ11" s="133"/>
      <c r="CR11" s="133"/>
      <c r="CS11" s="133"/>
      <c r="CT11" s="133"/>
      <c r="CU11" s="133"/>
      <c r="CV11" s="133"/>
      <c r="CW11" s="133"/>
      <c r="CX11" s="133"/>
      <c r="CY11" s="133"/>
    </row>
    <row r="12" spans="83:103" s="14" customFormat="1" ht="9.75" customHeight="1">
      <c r="CE12" s="15"/>
      <c r="CF12" s="15"/>
      <c r="CG12" s="15"/>
      <c r="CH12" s="15"/>
      <c r="CI12" s="113" t="s">
        <v>18</v>
      </c>
      <c r="CJ12" s="113"/>
      <c r="CK12" s="16"/>
      <c r="CL12" s="113" t="s">
        <v>19</v>
      </c>
      <c r="CM12" s="113"/>
      <c r="CN12" s="113"/>
      <c r="CO12" s="113"/>
      <c r="CP12" s="113"/>
      <c r="CQ12" s="113"/>
      <c r="CR12" s="113"/>
      <c r="CS12" s="113"/>
      <c r="CT12" s="113"/>
      <c r="CU12" s="113"/>
      <c r="CV12" s="113"/>
      <c r="CW12" s="113"/>
      <c r="CX12" s="113"/>
      <c r="CY12" s="113"/>
    </row>
    <row r="13" spans="83:98" s="7" customFormat="1" ht="9.75" customHeight="1">
      <c r="CE13" s="17"/>
      <c r="CF13" s="17"/>
      <c r="CG13" s="17"/>
      <c r="CH13" s="17"/>
      <c r="CI13" s="17"/>
      <c r="CJ13" s="17"/>
      <c r="CK13" s="18"/>
      <c r="CL13" s="18"/>
      <c r="CM13" s="18"/>
      <c r="CN13" s="145">
        <v>20</v>
      </c>
      <c r="CO13" s="145"/>
      <c r="CP13" s="145"/>
      <c r="CQ13" s="116" t="s">
        <v>295</v>
      </c>
      <c r="CR13" s="116"/>
      <c r="CS13" s="116"/>
      <c r="CT13" s="7" t="s">
        <v>3</v>
      </c>
    </row>
    <row r="15" spans="62:66" s="19" customFormat="1" ht="9.75" customHeight="1">
      <c r="BJ15" s="20" t="s">
        <v>23</v>
      </c>
      <c r="BK15" s="131" t="s">
        <v>295</v>
      </c>
      <c r="BL15" s="131"/>
      <c r="BM15" s="131"/>
      <c r="BN15" s="19" t="s">
        <v>3</v>
      </c>
    </row>
    <row r="16" spans="17:103" s="19" customFormat="1" ht="9.75" customHeight="1">
      <c r="Q16" s="132" t="s">
        <v>343</v>
      </c>
      <c r="R16" s="132"/>
      <c r="S16" s="132"/>
      <c r="T16" s="132"/>
      <c r="U16" s="132"/>
      <c r="V16" s="132"/>
      <c r="W16" s="132"/>
      <c r="X16" s="131" t="s">
        <v>364</v>
      </c>
      <c r="Y16" s="131"/>
      <c r="Z16" s="131"/>
      <c r="AA16" s="132" t="s">
        <v>344</v>
      </c>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1" t="s">
        <v>296</v>
      </c>
      <c r="AX16" s="131"/>
      <c r="AY16" s="131"/>
      <c r="AZ16" s="132" t="s">
        <v>24</v>
      </c>
      <c r="BA16" s="132"/>
      <c r="BB16" s="132"/>
      <c r="BC16" s="132"/>
      <c r="BD16" s="132"/>
      <c r="BE16" s="131" t="s">
        <v>354</v>
      </c>
      <c r="BF16" s="131"/>
      <c r="BG16" s="131"/>
      <c r="BH16" s="152" t="s">
        <v>25</v>
      </c>
      <c r="BI16" s="152"/>
      <c r="BJ16" s="152"/>
      <c r="BK16" s="152"/>
      <c r="BL16" s="152"/>
      <c r="BM16" s="152"/>
      <c r="BN16" s="152"/>
      <c r="BO16" s="152"/>
      <c r="BP16" s="152"/>
      <c r="CM16" s="140" t="s">
        <v>22</v>
      </c>
      <c r="CN16" s="113"/>
      <c r="CO16" s="113"/>
      <c r="CP16" s="113"/>
      <c r="CQ16" s="113"/>
      <c r="CR16" s="113"/>
      <c r="CS16" s="113"/>
      <c r="CT16" s="113"/>
      <c r="CU16" s="113"/>
      <c r="CV16" s="113"/>
      <c r="CW16" s="113"/>
      <c r="CX16" s="113"/>
      <c r="CY16" s="141"/>
    </row>
    <row r="17" spans="91:103" ht="9.75" customHeight="1" thickBot="1">
      <c r="CM17" s="142"/>
      <c r="CN17" s="143"/>
      <c r="CO17" s="143"/>
      <c r="CP17" s="143"/>
      <c r="CQ17" s="143"/>
      <c r="CR17" s="143"/>
      <c r="CS17" s="143"/>
      <c r="CT17" s="143"/>
      <c r="CU17" s="143"/>
      <c r="CV17" s="143"/>
      <c r="CW17" s="143"/>
      <c r="CX17" s="143"/>
      <c r="CY17" s="144"/>
    </row>
    <row r="18" spans="25:103" ht="9.75" customHeight="1">
      <c r="Y18" s="114" t="s">
        <v>36</v>
      </c>
      <c r="Z18" s="114"/>
      <c r="AA18" s="114"/>
      <c r="AB18" s="114"/>
      <c r="AC18" s="121"/>
      <c r="AD18" s="121"/>
      <c r="AE18" s="121"/>
      <c r="AF18" s="158" t="s">
        <v>20</v>
      </c>
      <c r="AG18" s="158"/>
      <c r="AI18" s="121"/>
      <c r="AJ18" s="121"/>
      <c r="AK18" s="121"/>
      <c r="AL18" s="121"/>
      <c r="AM18" s="121"/>
      <c r="AN18" s="121"/>
      <c r="AO18" s="121"/>
      <c r="AP18" s="121"/>
      <c r="AQ18" s="121"/>
      <c r="AR18" s="121"/>
      <c r="AS18" s="121"/>
      <c r="AT18" s="121"/>
      <c r="AU18" s="121"/>
      <c r="AV18" s="121"/>
      <c r="AW18" s="121"/>
      <c r="AX18" s="114">
        <v>20</v>
      </c>
      <c r="AY18" s="114"/>
      <c r="AZ18" s="114"/>
      <c r="BA18" s="148" t="s">
        <v>295</v>
      </c>
      <c r="BB18" s="148"/>
      <c r="BC18" s="148"/>
      <c r="BD18" s="11" t="s">
        <v>37</v>
      </c>
      <c r="CL18" s="1" t="s">
        <v>26</v>
      </c>
      <c r="CM18" s="149"/>
      <c r="CN18" s="150"/>
      <c r="CO18" s="150"/>
      <c r="CP18" s="150"/>
      <c r="CQ18" s="150"/>
      <c r="CR18" s="150"/>
      <c r="CS18" s="150"/>
      <c r="CT18" s="150"/>
      <c r="CU18" s="150"/>
      <c r="CV18" s="150"/>
      <c r="CW18" s="150"/>
      <c r="CX18" s="150"/>
      <c r="CY18" s="151"/>
    </row>
    <row r="19" spans="1:103" ht="9.75" customHeight="1">
      <c r="A19" s="21" t="s">
        <v>29</v>
      </c>
      <c r="B19" s="21"/>
      <c r="C19" s="21"/>
      <c r="D19" s="21"/>
      <c r="E19" s="21"/>
      <c r="F19" s="21"/>
      <c r="G19" s="21"/>
      <c r="H19" s="21"/>
      <c r="I19" s="21"/>
      <c r="J19" s="21"/>
      <c r="K19" s="21"/>
      <c r="L19" s="21"/>
      <c r="M19" s="21"/>
      <c r="N19" s="21"/>
      <c r="O19" s="21"/>
      <c r="P19" s="21"/>
      <c r="CK19" s="114" t="s">
        <v>27</v>
      </c>
      <c r="CL19" s="115"/>
      <c r="CM19" s="137" t="s">
        <v>301</v>
      </c>
      <c r="CN19" s="138"/>
      <c r="CO19" s="138"/>
      <c r="CP19" s="138"/>
      <c r="CQ19" s="138"/>
      <c r="CR19" s="138"/>
      <c r="CS19" s="138"/>
      <c r="CT19" s="138"/>
      <c r="CU19" s="138"/>
      <c r="CV19" s="138"/>
      <c r="CW19" s="138"/>
      <c r="CX19" s="138"/>
      <c r="CY19" s="139"/>
    </row>
    <row r="20" spans="1:103" ht="9.75" customHeight="1">
      <c r="A20" s="11" t="s">
        <v>30</v>
      </c>
      <c r="Q20" s="21"/>
      <c r="R20" s="21"/>
      <c r="S20" s="21"/>
      <c r="T20" s="21"/>
      <c r="U20" s="21"/>
      <c r="V20" s="21"/>
      <c r="W20" s="21"/>
      <c r="X20" s="21"/>
      <c r="Y20" s="21"/>
      <c r="Z20" s="21"/>
      <c r="AA20" s="21"/>
      <c r="AB20" s="117" t="s">
        <v>300</v>
      </c>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4" t="s">
        <v>28</v>
      </c>
      <c r="CL20" s="115"/>
      <c r="CM20" s="137" t="s">
        <v>299</v>
      </c>
      <c r="CN20" s="138"/>
      <c r="CO20" s="138"/>
      <c r="CP20" s="138"/>
      <c r="CQ20" s="138"/>
      <c r="CR20" s="138"/>
      <c r="CS20" s="138"/>
      <c r="CT20" s="138"/>
      <c r="CU20" s="138"/>
      <c r="CV20" s="138"/>
      <c r="CW20" s="138"/>
      <c r="CX20" s="138"/>
      <c r="CY20" s="139"/>
    </row>
    <row r="21" spans="89:103" ht="9.75" customHeight="1">
      <c r="CK21" s="114" t="s">
        <v>27</v>
      </c>
      <c r="CL21" s="115"/>
      <c r="CM21" s="137" t="s">
        <v>319</v>
      </c>
      <c r="CN21" s="138"/>
      <c r="CO21" s="138"/>
      <c r="CP21" s="138"/>
      <c r="CQ21" s="138"/>
      <c r="CR21" s="138"/>
      <c r="CS21" s="138"/>
      <c r="CT21" s="138"/>
      <c r="CU21" s="138"/>
      <c r="CV21" s="138"/>
      <c r="CW21" s="138"/>
      <c r="CX21" s="138"/>
      <c r="CY21" s="139"/>
    </row>
    <row r="22" spans="90:103" ht="9.75" customHeight="1">
      <c r="CL22" s="1" t="s">
        <v>31</v>
      </c>
      <c r="CM22" s="137" t="s">
        <v>318</v>
      </c>
      <c r="CN22" s="138"/>
      <c r="CO22" s="138"/>
      <c r="CP22" s="138"/>
      <c r="CQ22" s="138"/>
      <c r="CR22" s="138"/>
      <c r="CS22" s="138"/>
      <c r="CT22" s="138"/>
      <c r="CU22" s="138"/>
      <c r="CV22" s="138"/>
      <c r="CW22" s="138"/>
      <c r="CX22" s="138"/>
      <c r="CY22" s="139"/>
    </row>
    <row r="23" spans="1:103" ht="9.75" customHeight="1">
      <c r="A23" s="11" t="s">
        <v>34</v>
      </c>
      <c r="K23" s="21"/>
      <c r="L23" s="21"/>
      <c r="M23" s="21"/>
      <c r="N23" s="21"/>
      <c r="O23" s="21"/>
      <c r="P23" s="21"/>
      <c r="Q23" s="21"/>
      <c r="R23" s="21"/>
      <c r="S23" s="21"/>
      <c r="T23" s="21"/>
      <c r="U23" s="21"/>
      <c r="V23" s="21"/>
      <c r="W23" s="21"/>
      <c r="X23" s="21"/>
      <c r="Y23" s="21"/>
      <c r="Z23" s="21"/>
      <c r="AA23" s="21"/>
      <c r="AB23" s="117" t="s">
        <v>317</v>
      </c>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L23" s="1" t="s">
        <v>32</v>
      </c>
      <c r="CM23" s="137" t="s">
        <v>298</v>
      </c>
      <c r="CN23" s="138"/>
      <c r="CO23" s="138"/>
      <c r="CP23" s="138"/>
      <c r="CQ23" s="138"/>
      <c r="CR23" s="138"/>
      <c r="CS23" s="138"/>
      <c r="CT23" s="138"/>
      <c r="CU23" s="138"/>
      <c r="CV23" s="138"/>
      <c r="CW23" s="138"/>
      <c r="CX23" s="138"/>
      <c r="CY23" s="139"/>
    </row>
    <row r="24" spans="1:103" ht="9.75" customHeight="1" thickBot="1">
      <c r="A24" s="11" t="s">
        <v>35</v>
      </c>
      <c r="CM24" s="134" t="s">
        <v>33</v>
      </c>
      <c r="CN24" s="135"/>
      <c r="CO24" s="135"/>
      <c r="CP24" s="135"/>
      <c r="CQ24" s="135"/>
      <c r="CR24" s="135"/>
      <c r="CS24" s="135"/>
      <c r="CT24" s="135"/>
      <c r="CU24" s="135"/>
      <c r="CV24" s="135"/>
      <c r="CW24" s="135"/>
      <c r="CX24" s="135"/>
      <c r="CY24" s="136"/>
    </row>
    <row r="26" spans="1:103" s="22" customFormat="1" ht="9.75" customHeight="1">
      <c r="A26" s="159" t="s">
        <v>38</v>
      </c>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row>
    <row r="32" spans="1:103" ht="9.75" customHeight="1">
      <c r="A32" s="153" t="s">
        <v>0</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4"/>
      <c r="AP32" s="122" t="s">
        <v>1</v>
      </c>
      <c r="AQ32" s="123"/>
      <c r="AR32" s="123"/>
      <c r="AS32" s="123"/>
      <c r="AT32" s="123"/>
      <c r="AU32" s="123"/>
      <c r="AV32" s="123"/>
      <c r="AW32" s="124"/>
      <c r="AX32" s="104" t="s">
        <v>357</v>
      </c>
      <c r="AY32" s="105"/>
      <c r="AZ32" s="105"/>
      <c r="BA32" s="105"/>
      <c r="BB32" s="105"/>
      <c r="BC32" s="105"/>
      <c r="BD32" s="105"/>
      <c r="BE32" s="105"/>
      <c r="BF32" s="105"/>
      <c r="BG32" s="105"/>
      <c r="BH32" s="105"/>
      <c r="BI32" s="105"/>
      <c r="BJ32" s="106"/>
      <c r="BK32" s="104" t="s">
        <v>358</v>
      </c>
      <c r="BL32" s="105"/>
      <c r="BM32" s="105"/>
      <c r="BN32" s="105"/>
      <c r="BO32" s="105"/>
      <c r="BP32" s="105"/>
      <c r="BQ32" s="105"/>
      <c r="BR32" s="105"/>
      <c r="BS32" s="105"/>
      <c r="BT32" s="105"/>
      <c r="BU32" s="105"/>
      <c r="BV32" s="105"/>
      <c r="BW32" s="106"/>
      <c r="BX32" s="118" t="s">
        <v>8</v>
      </c>
      <c r="BY32" s="119"/>
      <c r="BZ32" s="119"/>
      <c r="CA32" s="119"/>
      <c r="CB32" s="119"/>
      <c r="CC32" s="119"/>
      <c r="CD32" s="119"/>
      <c r="CE32" s="119"/>
      <c r="CF32" s="119"/>
      <c r="CG32" s="119"/>
      <c r="CH32" s="113"/>
      <c r="CI32" s="113"/>
      <c r="CJ32" s="113"/>
      <c r="CK32" s="113"/>
      <c r="CL32" s="113"/>
      <c r="CM32" s="119"/>
      <c r="CN32" s="119"/>
      <c r="CO32" s="119"/>
      <c r="CP32" s="119"/>
      <c r="CQ32" s="119"/>
      <c r="CR32" s="119"/>
      <c r="CS32" s="119"/>
      <c r="CT32" s="119"/>
      <c r="CU32" s="119"/>
      <c r="CV32" s="119"/>
      <c r="CW32" s="119"/>
      <c r="CX32" s="119"/>
      <c r="CY32" s="120"/>
    </row>
    <row r="33" spans="1:103" ht="9.75" customHeight="1">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6"/>
      <c r="AP33" s="125"/>
      <c r="AQ33" s="126"/>
      <c r="AR33" s="126"/>
      <c r="AS33" s="126"/>
      <c r="AT33" s="126"/>
      <c r="AU33" s="126"/>
      <c r="AV33" s="126"/>
      <c r="AW33" s="127"/>
      <c r="AX33" s="107"/>
      <c r="AY33" s="108"/>
      <c r="AZ33" s="108"/>
      <c r="BA33" s="108"/>
      <c r="BB33" s="108"/>
      <c r="BC33" s="108"/>
      <c r="BD33" s="108"/>
      <c r="BE33" s="108"/>
      <c r="BF33" s="108"/>
      <c r="BG33" s="108"/>
      <c r="BH33" s="108"/>
      <c r="BI33" s="108"/>
      <c r="BJ33" s="109"/>
      <c r="BK33" s="107"/>
      <c r="BL33" s="108"/>
      <c r="BM33" s="108"/>
      <c r="BN33" s="108"/>
      <c r="BO33" s="108"/>
      <c r="BP33" s="108"/>
      <c r="BQ33" s="108"/>
      <c r="BR33" s="108"/>
      <c r="BS33" s="108"/>
      <c r="BT33" s="108"/>
      <c r="BU33" s="108"/>
      <c r="BV33" s="108"/>
      <c r="BW33" s="109"/>
      <c r="BX33" s="2"/>
      <c r="BY33" s="1" t="s">
        <v>2</v>
      </c>
      <c r="BZ33" s="11">
        <v>21</v>
      </c>
      <c r="CA33" s="11" t="s">
        <v>266</v>
      </c>
      <c r="CB33" s="23"/>
      <c r="CD33" s="1" t="s">
        <v>2</v>
      </c>
      <c r="CE33" s="24">
        <v>22</v>
      </c>
      <c r="CF33" s="11" t="s">
        <v>266</v>
      </c>
      <c r="CH33" s="25"/>
      <c r="CI33" s="26" t="s">
        <v>2</v>
      </c>
      <c r="CJ33" s="27">
        <v>23</v>
      </c>
      <c r="CK33" s="28" t="s">
        <v>266</v>
      </c>
      <c r="CL33" s="29"/>
      <c r="CM33" s="104" t="s">
        <v>7</v>
      </c>
      <c r="CN33" s="105"/>
      <c r="CO33" s="105"/>
      <c r="CP33" s="105"/>
      <c r="CQ33" s="105"/>
      <c r="CR33" s="105"/>
      <c r="CS33" s="105"/>
      <c r="CT33" s="105"/>
      <c r="CU33" s="105"/>
      <c r="CV33" s="105"/>
      <c r="CW33" s="105"/>
      <c r="CX33" s="105"/>
      <c r="CY33" s="106"/>
    </row>
    <row r="34" spans="1:103" ht="11.25" customHeight="1">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6"/>
      <c r="AP34" s="125"/>
      <c r="AQ34" s="126"/>
      <c r="AR34" s="126"/>
      <c r="AS34" s="126"/>
      <c r="AT34" s="126"/>
      <c r="AU34" s="126"/>
      <c r="AV34" s="126"/>
      <c r="AW34" s="127"/>
      <c r="AX34" s="107"/>
      <c r="AY34" s="108"/>
      <c r="AZ34" s="108"/>
      <c r="BA34" s="108"/>
      <c r="BB34" s="108"/>
      <c r="BC34" s="108"/>
      <c r="BD34" s="108"/>
      <c r="BE34" s="108"/>
      <c r="BF34" s="108"/>
      <c r="BG34" s="108"/>
      <c r="BH34" s="108"/>
      <c r="BI34" s="108"/>
      <c r="BJ34" s="109"/>
      <c r="BK34" s="107"/>
      <c r="BL34" s="108"/>
      <c r="BM34" s="108"/>
      <c r="BN34" s="108"/>
      <c r="BO34" s="108"/>
      <c r="BP34" s="108"/>
      <c r="BQ34" s="108"/>
      <c r="BR34" s="108"/>
      <c r="BS34" s="108"/>
      <c r="BT34" s="108"/>
      <c r="BU34" s="108"/>
      <c r="BV34" s="108"/>
      <c r="BW34" s="109"/>
      <c r="BX34" s="110" t="s">
        <v>4</v>
      </c>
      <c r="BY34" s="111"/>
      <c r="BZ34" s="111"/>
      <c r="CA34" s="111"/>
      <c r="CB34" s="112"/>
      <c r="CC34" s="110" t="s">
        <v>5</v>
      </c>
      <c r="CD34" s="111"/>
      <c r="CE34" s="111"/>
      <c r="CF34" s="111"/>
      <c r="CG34" s="111"/>
      <c r="CH34" s="110" t="s">
        <v>6</v>
      </c>
      <c r="CI34" s="111"/>
      <c r="CJ34" s="111"/>
      <c r="CK34" s="111"/>
      <c r="CL34" s="112"/>
      <c r="CM34" s="107"/>
      <c r="CN34" s="108"/>
      <c r="CO34" s="108"/>
      <c r="CP34" s="108"/>
      <c r="CQ34" s="108"/>
      <c r="CR34" s="108"/>
      <c r="CS34" s="108"/>
      <c r="CT34" s="108"/>
      <c r="CU34" s="108"/>
      <c r="CV34" s="108"/>
      <c r="CW34" s="108"/>
      <c r="CX34" s="108"/>
      <c r="CY34" s="109"/>
    </row>
    <row r="35" spans="1:103" ht="125.25" customHeight="1">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57"/>
      <c r="AP35" s="128"/>
      <c r="AQ35" s="129"/>
      <c r="AR35" s="129"/>
      <c r="AS35" s="129"/>
      <c r="AT35" s="129"/>
      <c r="AU35" s="129"/>
      <c r="AV35" s="129"/>
      <c r="AW35" s="130"/>
      <c r="AX35" s="110"/>
      <c r="AY35" s="111"/>
      <c r="AZ35" s="111"/>
      <c r="BA35" s="111"/>
      <c r="BB35" s="111"/>
      <c r="BC35" s="111"/>
      <c r="BD35" s="111"/>
      <c r="BE35" s="111"/>
      <c r="BF35" s="111"/>
      <c r="BG35" s="111"/>
      <c r="BH35" s="111"/>
      <c r="BI35" s="111"/>
      <c r="BJ35" s="112"/>
      <c r="BK35" s="110"/>
      <c r="BL35" s="111"/>
      <c r="BM35" s="111"/>
      <c r="BN35" s="111"/>
      <c r="BO35" s="111"/>
      <c r="BP35" s="111"/>
      <c r="BQ35" s="111"/>
      <c r="BR35" s="111"/>
      <c r="BS35" s="111"/>
      <c r="BT35" s="111"/>
      <c r="BU35" s="111"/>
      <c r="BV35" s="111"/>
      <c r="BW35" s="112"/>
      <c r="BX35" s="4" t="s">
        <v>273</v>
      </c>
      <c r="BY35" s="4" t="s">
        <v>293</v>
      </c>
      <c r="BZ35" s="5" t="s">
        <v>63</v>
      </c>
      <c r="CA35" s="30" t="s">
        <v>65</v>
      </c>
      <c r="CB35" s="5" t="s">
        <v>268</v>
      </c>
      <c r="CC35" s="3" t="s">
        <v>273</v>
      </c>
      <c r="CD35" s="5" t="s">
        <v>267</v>
      </c>
      <c r="CE35" s="5" t="s">
        <v>63</v>
      </c>
      <c r="CF35" s="5" t="s">
        <v>65</v>
      </c>
      <c r="CG35" s="3" t="s">
        <v>268</v>
      </c>
      <c r="CH35" s="5" t="s">
        <v>273</v>
      </c>
      <c r="CI35" s="31" t="s">
        <v>267</v>
      </c>
      <c r="CJ35" s="31" t="s">
        <v>63</v>
      </c>
      <c r="CK35" s="31" t="s">
        <v>65</v>
      </c>
      <c r="CL35" s="3" t="s">
        <v>268</v>
      </c>
      <c r="CM35" s="110"/>
      <c r="CN35" s="111"/>
      <c r="CO35" s="111"/>
      <c r="CP35" s="111"/>
      <c r="CQ35" s="111"/>
      <c r="CR35" s="111"/>
      <c r="CS35" s="111"/>
      <c r="CT35" s="111"/>
      <c r="CU35" s="111"/>
      <c r="CV35" s="111"/>
      <c r="CW35" s="111"/>
      <c r="CX35" s="111"/>
      <c r="CY35" s="112"/>
    </row>
    <row r="36" spans="1:103" ht="17.25" customHeight="1" thickBot="1">
      <c r="A36" s="78" t="s">
        <v>9</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9"/>
      <c r="AP36" s="98" t="s">
        <v>10</v>
      </c>
      <c r="AQ36" s="91"/>
      <c r="AR36" s="91"/>
      <c r="AS36" s="91"/>
      <c r="AT36" s="91"/>
      <c r="AU36" s="91"/>
      <c r="AV36" s="91"/>
      <c r="AW36" s="92"/>
      <c r="AX36" s="98" t="s">
        <v>11</v>
      </c>
      <c r="AY36" s="91"/>
      <c r="AZ36" s="91"/>
      <c r="BA36" s="91"/>
      <c r="BB36" s="91"/>
      <c r="BC36" s="91"/>
      <c r="BD36" s="91"/>
      <c r="BE36" s="91"/>
      <c r="BF36" s="91"/>
      <c r="BG36" s="91"/>
      <c r="BH36" s="91"/>
      <c r="BI36" s="91"/>
      <c r="BJ36" s="92"/>
      <c r="BK36" s="98" t="s">
        <v>12</v>
      </c>
      <c r="BL36" s="91"/>
      <c r="BM36" s="91"/>
      <c r="BN36" s="91"/>
      <c r="BO36" s="91"/>
      <c r="BP36" s="91"/>
      <c r="BQ36" s="91"/>
      <c r="BR36" s="91"/>
      <c r="BS36" s="91"/>
      <c r="BT36" s="91"/>
      <c r="BU36" s="91"/>
      <c r="BV36" s="91"/>
      <c r="BW36" s="92"/>
      <c r="BX36" s="34" t="s">
        <v>13</v>
      </c>
      <c r="BY36" s="32" t="s">
        <v>14</v>
      </c>
      <c r="BZ36" s="34" t="s">
        <v>15</v>
      </c>
      <c r="CA36" s="33" t="s">
        <v>16</v>
      </c>
      <c r="CB36" s="34" t="s">
        <v>269</v>
      </c>
      <c r="CC36" s="32" t="s">
        <v>270</v>
      </c>
      <c r="CD36" s="34" t="s">
        <v>271</v>
      </c>
      <c r="CE36" s="34" t="s">
        <v>272</v>
      </c>
      <c r="CF36" s="34" t="s">
        <v>274</v>
      </c>
      <c r="CG36" s="33" t="s">
        <v>275</v>
      </c>
      <c r="CH36" s="32" t="s">
        <v>276</v>
      </c>
      <c r="CI36" s="32" t="s">
        <v>277</v>
      </c>
      <c r="CJ36" s="32" t="s">
        <v>278</v>
      </c>
      <c r="CK36" s="32" t="s">
        <v>279</v>
      </c>
      <c r="CL36" s="32" t="s">
        <v>280</v>
      </c>
      <c r="CM36" s="98" t="s">
        <v>281</v>
      </c>
      <c r="CN36" s="91"/>
      <c r="CO36" s="91"/>
      <c r="CP36" s="91"/>
      <c r="CQ36" s="91"/>
      <c r="CR36" s="91"/>
      <c r="CS36" s="91"/>
      <c r="CT36" s="91"/>
      <c r="CU36" s="91"/>
      <c r="CV36" s="91"/>
      <c r="CW36" s="91"/>
      <c r="CX36" s="91"/>
      <c r="CY36" s="92"/>
    </row>
    <row r="37" spans="1:103" ht="33.75" customHeight="1">
      <c r="A37" s="76" t="s">
        <v>320</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167" t="s">
        <v>39</v>
      </c>
      <c r="AQ37" s="168"/>
      <c r="AR37" s="168"/>
      <c r="AS37" s="168"/>
      <c r="AT37" s="168"/>
      <c r="AU37" s="168"/>
      <c r="AV37" s="168"/>
      <c r="AW37" s="169"/>
      <c r="AX37" s="170" t="s">
        <v>40</v>
      </c>
      <c r="AY37" s="168"/>
      <c r="AZ37" s="168"/>
      <c r="BA37" s="168"/>
      <c r="BB37" s="168"/>
      <c r="BC37" s="168"/>
      <c r="BD37" s="168"/>
      <c r="BE37" s="168"/>
      <c r="BF37" s="168"/>
      <c r="BG37" s="168"/>
      <c r="BH37" s="168"/>
      <c r="BI37" s="168"/>
      <c r="BJ37" s="169"/>
      <c r="BK37" s="73" t="s">
        <v>40</v>
      </c>
      <c r="BL37" s="78"/>
      <c r="BM37" s="78"/>
      <c r="BN37" s="78"/>
      <c r="BO37" s="78"/>
      <c r="BP37" s="78"/>
      <c r="BQ37" s="78"/>
      <c r="BR37" s="78"/>
      <c r="BS37" s="78"/>
      <c r="BT37" s="78"/>
      <c r="BU37" s="78"/>
      <c r="BV37" s="78"/>
      <c r="BW37" s="79"/>
      <c r="BX37" s="41">
        <f>BY37+CB37</f>
        <v>877680.24</v>
      </c>
      <c r="BY37" s="42">
        <v>705955.3</v>
      </c>
      <c r="BZ37" s="41"/>
      <c r="CA37" s="43"/>
      <c r="CB37" s="41">
        <v>171724.94</v>
      </c>
      <c r="CC37" s="42"/>
      <c r="CD37" s="41"/>
      <c r="CE37" s="41"/>
      <c r="CF37" s="41"/>
      <c r="CG37" s="43"/>
      <c r="CH37" s="42"/>
      <c r="CI37" s="42"/>
      <c r="CJ37" s="42"/>
      <c r="CK37" s="42"/>
      <c r="CL37" s="42"/>
      <c r="CM37" s="160"/>
      <c r="CN37" s="161"/>
      <c r="CO37" s="161"/>
      <c r="CP37" s="161"/>
      <c r="CQ37" s="161"/>
      <c r="CR37" s="161"/>
      <c r="CS37" s="161"/>
      <c r="CT37" s="161"/>
      <c r="CU37" s="161"/>
      <c r="CV37" s="161"/>
      <c r="CW37" s="161"/>
      <c r="CX37" s="161"/>
      <c r="CY37" s="162"/>
    </row>
    <row r="38" spans="1:103" ht="28.5" customHeight="1">
      <c r="A38" s="76" t="s">
        <v>321</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7" t="s">
        <v>41</v>
      </c>
      <c r="AQ38" s="78"/>
      <c r="AR38" s="78"/>
      <c r="AS38" s="78"/>
      <c r="AT38" s="78"/>
      <c r="AU38" s="78"/>
      <c r="AV38" s="78"/>
      <c r="AW38" s="79"/>
      <c r="AX38" s="73" t="s">
        <v>40</v>
      </c>
      <c r="AY38" s="78"/>
      <c r="AZ38" s="78"/>
      <c r="BA38" s="78"/>
      <c r="BB38" s="78"/>
      <c r="BC38" s="78"/>
      <c r="BD38" s="78"/>
      <c r="BE38" s="78"/>
      <c r="BF38" s="78"/>
      <c r="BG38" s="78"/>
      <c r="BH38" s="78"/>
      <c r="BI38" s="78"/>
      <c r="BJ38" s="79"/>
      <c r="BK38" s="73" t="s">
        <v>40</v>
      </c>
      <c r="BL38" s="78"/>
      <c r="BM38" s="78"/>
      <c r="BN38" s="78"/>
      <c r="BO38" s="78"/>
      <c r="BP38" s="78"/>
      <c r="BQ38" s="78"/>
      <c r="BR38" s="78"/>
      <c r="BS38" s="78"/>
      <c r="BT38" s="78"/>
      <c r="BU38" s="78"/>
      <c r="BV38" s="78"/>
      <c r="BW38" s="79"/>
      <c r="BX38" s="44"/>
      <c r="BY38" s="45"/>
      <c r="BZ38" s="44"/>
      <c r="CA38" s="46"/>
      <c r="CB38" s="44"/>
      <c r="CC38" s="45"/>
      <c r="CD38" s="44"/>
      <c r="CE38" s="44"/>
      <c r="CF38" s="44"/>
      <c r="CG38" s="46"/>
      <c r="CH38" s="45"/>
      <c r="CI38" s="45"/>
      <c r="CJ38" s="45"/>
      <c r="CK38" s="45"/>
      <c r="CL38" s="45"/>
      <c r="CM38" s="80"/>
      <c r="CN38" s="81"/>
      <c r="CO38" s="81"/>
      <c r="CP38" s="81"/>
      <c r="CQ38" s="81"/>
      <c r="CR38" s="81"/>
      <c r="CS38" s="81"/>
      <c r="CT38" s="81"/>
      <c r="CU38" s="81"/>
      <c r="CV38" s="81"/>
      <c r="CW38" s="81"/>
      <c r="CX38" s="81"/>
      <c r="CY38" s="82"/>
    </row>
    <row r="39" spans="1:103" s="22" customFormat="1" ht="20.25" customHeight="1">
      <c r="A39" s="87" t="s">
        <v>42</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163" t="s">
        <v>43</v>
      </c>
      <c r="AQ39" s="164"/>
      <c r="AR39" s="164"/>
      <c r="AS39" s="164"/>
      <c r="AT39" s="164"/>
      <c r="AU39" s="164"/>
      <c r="AV39" s="164"/>
      <c r="AW39" s="165"/>
      <c r="AX39" s="166"/>
      <c r="AY39" s="164"/>
      <c r="AZ39" s="164"/>
      <c r="BA39" s="164"/>
      <c r="BB39" s="164"/>
      <c r="BC39" s="164"/>
      <c r="BD39" s="164"/>
      <c r="BE39" s="164"/>
      <c r="BF39" s="164"/>
      <c r="BG39" s="164"/>
      <c r="BH39" s="164"/>
      <c r="BI39" s="164"/>
      <c r="BJ39" s="165"/>
      <c r="BK39" s="166"/>
      <c r="BL39" s="164"/>
      <c r="BM39" s="164"/>
      <c r="BN39" s="164"/>
      <c r="BO39" s="164"/>
      <c r="BP39" s="164"/>
      <c r="BQ39" s="164"/>
      <c r="BR39" s="164"/>
      <c r="BS39" s="164"/>
      <c r="BT39" s="164"/>
      <c r="BU39" s="164"/>
      <c r="BV39" s="164"/>
      <c r="BW39" s="165"/>
      <c r="BX39" s="52">
        <f>BY39+BZ39+CA39+CB39</f>
        <v>38706026.65</v>
      </c>
      <c r="BY39" s="53">
        <f>BY40+BY43+BY58+BY72</f>
        <v>27602623</v>
      </c>
      <c r="BZ39" s="53">
        <f>BZ57</f>
        <v>8106803.650000001</v>
      </c>
      <c r="CA39" s="53"/>
      <c r="CB39" s="52">
        <f>CB40+CB43+CB58+CB72</f>
        <v>2996600</v>
      </c>
      <c r="CC39" s="54">
        <f>CD39+CG39+CE39</f>
        <v>30976436.8</v>
      </c>
      <c r="CD39" s="53">
        <f>CD43</f>
        <v>28364429</v>
      </c>
      <c r="CE39" s="53">
        <f>CE58</f>
        <v>153100</v>
      </c>
      <c r="CF39" s="53"/>
      <c r="CG39" s="52">
        <f>CG43</f>
        <v>2458907.8</v>
      </c>
      <c r="CH39" s="54">
        <f>CI39+CJ39+CK39+CL39</f>
        <v>31108681.8</v>
      </c>
      <c r="CI39" s="53">
        <f>CI43</f>
        <v>28496674</v>
      </c>
      <c r="CJ39" s="53">
        <f>CE39</f>
        <v>153100</v>
      </c>
      <c r="CK39" s="53"/>
      <c r="CL39" s="53">
        <f>CG39</f>
        <v>2458907.8</v>
      </c>
      <c r="CM39" s="172"/>
      <c r="CN39" s="173"/>
      <c r="CO39" s="173"/>
      <c r="CP39" s="173"/>
      <c r="CQ39" s="173"/>
      <c r="CR39" s="173"/>
      <c r="CS39" s="173"/>
      <c r="CT39" s="173"/>
      <c r="CU39" s="173"/>
      <c r="CV39" s="173"/>
      <c r="CW39" s="173"/>
      <c r="CX39" s="173"/>
      <c r="CY39" s="174"/>
    </row>
    <row r="40" spans="1:103" ht="32.25" customHeight="1">
      <c r="A40" s="76" t="s">
        <v>44</v>
      </c>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77" t="s">
        <v>45</v>
      </c>
      <c r="AQ40" s="78"/>
      <c r="AR40" s="78"/>
      <c r="AS40" s="78"/>
      <c r="AT40" s="78"/>
      <c r="AU40" s="78"/>
      <c r="AV40" s="78"/>
      <c r="AW40" s="79"/>
      <c r="AX40" s="73" t="s">
        <v>46</v>
      </c>
      <c r="AY40" s="78"/>
      <c r="AZ40" s="78"/>
      <c r="BA40" s="78"/>
      <c r="BB40" s="78"/>
      <c r="BC40" s="78"/>
      <c r="BD40" s="78"/>
      <c r="BE40" s="78"/>
      <c r="BF40" s="78"/>
      <c r="BG40" s="78"/>
      <c r="BH40" s="78"/>
      <c r="BI40" s="78"/>
      <c r="BJ40" s="79"/>
      <c r="BK40" s="73"/>
      <c r="BL40" s="78"/>
      <c r="BM40" s="78"/>
      <c r="BN40" s="78"/>
      <c r="BO40" s="78"/>
      <c r="BP40" s="78"/>
      <c r="BQ40" s="78"/>
      <c r="BR40" s="78"/>
      <c r="BS40" s="78"/>
      <c r="BT40" s="78"/>
      <c r="BU40" s="78"/>
      <c r="BV40" s="78"/>
      <c r="BW40" s="79"/>
      <c r="BX40" s="44"/>
      <c r="BY40" s="45"/>
      <c r="BZ40" s="44"/>
      <c r="CA40" s="46"/>
      <c r="CB40" s="44"/>
      <c r="CC40" s="46"/>
      <c r="CD40" s="45"/>
      <c r="CE40" s="44"/>
      <c r="CF40" s="46"/>
      <c r="CG40" s="44"/>
      <c r="CH40" s="46"/>
      <c r="CI40" s="45"/>
      <c r="CJ40" s="44"/>
      <c r="CK40" s="46"/>
      <c r="CL40" s="44"/>
      <c r="CM40" s="80"/>
      <c r="CN40" s="81"/>
      <c r="CO40" s="81"/>
      <c r="CP40" s="81"/>
      <c r="CQ40" s="81"/>
      <c r="CR40" s="81"/>
      <c r="CS40" s="81"/>
      <c r="CT40" s="81"/>
      <c r="CU40" s="81"/>
      <c r="CV40" s="81"/>
      <c r="CW40" s="81"/>
      <c r="CX40" s="81"/>
      <c r="CY40" s="82"/>
    </row>
    <row r="41" spans="1:103" ht="9.75" customHeight="1">
      <c r="A41" s="89" t="s">
        <v>47</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90" t="s">
        <v>48</v>
      </c>
      <c r="AQ41" s="91"/>
      <c r="AR41" s="91"/>
      <c r="AS41" s="91"/>
      <c r="AT41" s="91"/>
      <c r="AU41" s="91"/>
      <c r="AV41" s="91"/>
      <c r="AW41" s="92"/>
      <c r="AX41" s="98"/>
      <c r="AY41" s="91"/>
      <c r="AZ41" s="91"/>
      <c r="BA41" s="91"/>
      <c r="BB41" s="91"/>
      <c r="BC41" s="91"/>
      <c r="BD41" s="91"/>
      <c r="BE41" s="91"/>
      <c r="BF41" s="91"/>
      <c r="BG41" s="91"/>
      <c r="BH41" s="91"/>
      <c r="BI41" s="91"/>
      <c r="BJ41" s="92"/>
      <c r="BK41" s="98"/>
      <c r="BL41" s="91"/>
      <c r="BM41" s="91"/>
      <c r="BN41" s="91"/>
      <c r="BO41" s="91"/>
      <c r="BP41" s="91"/>
      <c r="BQ41" s="91"/>
      <c r="BR41" s="91"/>
      <c r="BS41" s="91"/>
      <c r="BT41" s="91"/>
      <c r="BU41" s="91"/>
      <c r="BV41" s="91"/>
      <c r="BW41" s="92"/>
      <c r="BX41" s="83"/>
      <c r="BY41" s="96"/>
      <c r="BZ41" s="83"/>
      <c r="CA41" s="83"/>
      <c r="CB41" s="83"/>
      <c r="CC41" s="83"/>
      <c r="CD41" s="96"/>
      <c r="CE41" s="47"/>
      <c r="CF41" s="48"/>
      <c r="CG41" s="47"/>
      <c r="CH41" s="83"/>
      <c r="CI41" s="96"/>
      <c r="CJ41" s="47"/>
      <c r="CK41" s="48"/>
      <c r="CL41" s="47"/>
      <c r="CM41" s="175"/>
      <c r="CN41" s="153"/>
      <c r="CO41" s="153"/>
      <c r="CP41" s="153"/>
      <c r="CQ41" s="153"/>
      <c r="CR41" s="153"/>
      <c r="CS41" s="153"/>
      <c r="CT41" s="153"/>
      <c r="CU41" s="153"/>
      <c r="CV41" s="153"/>
      <c r="CW41" s="153"/>
      <c r="CX41" s="153"/>
      <c r="CY41" s="176"/>
    </row>
    <row r="42" spans="1:103" ht="9.75" customHeight="1">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6"/>
      <c r="AP42" s="93"/>
      <c r="AQ42" s="94"/>
      <c r="AR42" s="94"/>
      <c r="AS42" s="94"/>
      <c r="AT42" s="94"/>
      <c r="AU42" s="94"/>
      <c r="AV42" s="94"/>
      <c r="AW42" s="95"/>
      <c r="AX42" s="99"/>
      <c r="AY42" s="94"/>
      <c r="AZ42" s="94"/>
      <c r="BA42" s="94"/>
      <c r="BB42" s="94"/>
      <c r="BC42" s="94"/>
      <c r="BD42" s="94"/>
      <c r="BE42" s="94"/>
      <c r="BF42" s="94"/>
      <c r="BG42" s="94"/>
      <c r="BH42" s="94"/>
      <c r="BI42" s="94"/>
      <c r="BJ42" s="95"/>
      <c r="BK42" s="99"/>
      <c r="BL42" s="94"/>
      <c r="BM42" s="94"/>
      <c r="BN42" s="94"/>
      <c r="BO42" s="94"/>
      <c r="BP42" s="94"/>
      <c r="BQ42" s="94"/>
      <c r="BR42" s="94"/>
      <c r="BS42" s="94"/>
      <c r="BT42" s="94"/>
      <c r="BU42" s="94"/>
      <c r="BV42" s="94"/>
      <c r="BW42" s="95"/>
      <c r="BX42" s="84"/>
      <c r="BY42" s="97"/>
      <c r="BZ42" s="88"/>
      <c r="CA42" s="88"/>
      <c r="CB42" s="88"/>
      <c r="CC42" s="84"/>
      <c r="CD42" s="97"/>
      <c r="CE42" s="49"/>
      <c r="CF42" s="51"/>
      <c r="CG42" s="49"/>
      <c r="CH42" s="84"/>
      <c r="CI42" s="97"/>
      <c r="CJ42" s="49"/>
      <c r="CK42" s="51"/>
      <c r="CL42" s="49"/>
      <c r="CM42" s="101"/>
      <c r="CN42" s="102"/>
      <c r="CO42" s="102"/>
      <c r="CP42" s="102"/>
      <c r="CQ42" s="102"/>
      <c r="CR42" s="102"/>
      <c r="CS42" s="102"/>
      <c r="CT42" s="102"/>
      <c r="CU42" s="102"/>
      <c r="CV42" s="102"/>
      <c r="CW42" s="102"/>
      <c r="CX42" s="102"/>
      <c r="CY42" s="103"/>
    </row>
    <row r="43" spans="1:103" ht="30" customHeight="1">
      <c r="A43" s="68" t="s">
        <v>49</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6"/>
      <c r="AP43" s="93" t="s">
        <v>50</v>
      </c>
      <c r="AQ43" s="94"/>
      <c r="AR43" s="94"/>
      <c r="AS43" s="94"/>
      <c r="AT43" s="94"/>
      <c r="AU43" s="94"/>
      <c r="AV43" s="94"/>
      <c r="AW43" s="95"/>
      <c r="AX43" s="99" t="s">
        <v>51</v>
      </c>
      <c r="AY43" s="94"/>
      <c r="AZ43" s="94"/>
      <c r="BA43" s="94"/>
      <c r="BB43" s="94"/>
      <c r="BC43" s="94"/>
      <c r="BD43" s="94"/>
      <c r="BE43" s="94"/>
      <c r="BF43" s="94"/>
      <c r="BG43" s="94"/>
      <c r="BH43" s="94"/>
      <c r="BI43" s="94"/>
      <c r="BJ43" s="95"/>
      <c r="BK43" s="99" t="s">
        <v>95</v>
      </c>
      <c r="BL43" s="94"/>
      <c r="BM43" s="94"/>
      <c r="BN43" s="94"/>
      <c r="BO43" s="94"/>
      <c r="BP43" s="94"/>
      <c r="BQ43" s="94"/>
      <c r="BR43" s="94"/>
      <c r="BS43" s="94"/>
      <c r="BT43" s="94"/>
      <c r="BU43" s="94"/>
      <c r="BV43" s="94"/>
      <c r="BW43" s="95"/>
      <c r="BX43" s="44">
        <f>BY43+BZ43+CA43+CB43</f>
        <v>30599223</v>
      </c>
      <c r="BY43" s="50">
        <f>BY44</f>
        <v>27602623</v>
      </c>
      <c r="BZ43" s="49"/>
      <c r="CA43" s="51"/>
      <c r="CB43" s="49">
        <f>CB45+CB46</f>
        <v>2996600</v>
      </c>
      <c r="CC43" s="46">
        <f>CD43+CG43</f>
        <v>30823336.8</v>
      </c>
      <c r="CD43" s="50">
        <f>CD44</f>
        <v>28364429</v>
      </c>
      <c r="CE43" s="50"/>
      <c r="CF43" s="50"/>
      <c r="CG43" s="44">
        <f>CG45</f>
        <v>2458907.8</v>
      </c>
      <c r="CH43" s="46">
        <f>CI43+CJ43+CK43+CL43</f>
        <v>30955581.8</v>
      </c>
      <c r="CI43" s="50">
        <f>CI44</f>
        <v>28496674</v>
      </c>
      <c r="CJ43" s="50"/>
      <c r="CK43" s="50"/>
      <c r="CL43" s="50">
        <f>CG43</f>
        <v>2458907.8</v>
      </c>
      <c r="CM43" s="101"/>
      <c r="CN43" s="102"/>
      <c r="CO43" s="102"/>
      <c r="CP43" s="102"/>
      <c r="CQ43" s="102"/>
      <c r="CR43" s="102"/>
      <c r="CS43" s="102"/>
      <c r="CT43" s="102"/>
      <c r="CU43" s="102"/>
      <c r="CV43" s="102"/>
      <c r="CW43" s="102"/>
      <c r="CX43" s="102"/>
      <c r="CY43" s="103"/>
    </row>
    <row r="44" spans="1:103" ht="61.5" customHeight="1">
      <c r="A44" s="100" t="s">
        <v>282</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77" t="s">
        <v>52</v>
      </c>
      <c r="AQ44" s="78"/>
      <c r="AR44" s="78"/>
      <c r="AS44" s="78"/>
      <c r="AT44" s="78"/>
      <c r="AU44" s="78"/>
      <c r="AV44" s="78"/>
      <c r="AW44" s="79"/>
      <c r="AX44" s="73" t="s">
        <v>51</v>
      </c>
      <c r="AY44" s="78"/>
      <c r="AZ44" s="78"/>
      <c r="BA44" s="78"/>
      <c r="BB44" s="78"/>
      <c r="BC44" s="78"/>
      <c r="BD44" s="78"/>
      <c r="BE44" s="78"/>
      <c r="BF44" s="78"/>
      <c r="BG44" s="78"/>
      <c r="BH44" s="78"/>
      <c r="BI44" s="78"/>
      <c r="BJ44" s="79"/>
      <c r="BK44" s="73" t="s">
        <v>95</v>
      </c>
      <c r="BL44" s="78"/>
      <c r="BM44" s="78"/>
      <c r="BN44" s="78"/>
      <c r="BO44" s="78"/>
      <c r="BP44" s="78"/>
      <c r="BQ44" s="78"/>
      <c r="BR44" s="78"/>
      <c r="BS44" s="78"/>
      <c r="BT44" s="78"/>
      <c r="BU44" s="78"/>
      <c r="BV44" s="78"/>
      <c r="BW44" s="79"/>
      <c r="BX44" s="44">
        <f>BY44</f>
        <v>27602623</v>
      </c>
      <c r="BY44" s="45">
        <f>BY75-BY37</f>
        <v>27602623</v>
      </c>
      <c r="BZ44" s="44"/>
      <c r="CA44" s="46"/>
      <c r="CB44" s="44"/>
      <c r="CC44" s="46"/>
      <c r="CD44" s="45">
        <f>CD75</f>
        <v>28364429</v>
      </c>
      <c r="CE44" s="44"/>
      <c r="CF44" s="46"/>
      <c r="CG44" s="44"/>
      <c r="CH44" s="46"/>
      <c r="CI44" s="45">
        <f>CI75</f>
        <v>28496674</v>
      </c>
      <c r="CJ44" s="44"/>
      <c r="CK44" s="46"/>
      <c r="CL44" s="44"/>
      <c r="CM44" s="80"/>
      <c r="CN44" s="81"/>
      <c r="CO44" s="81"/>
      <c r="CP44" s="81"/>
      <c r="CQ44" s="81"/>
      <c r="CR44" s="81"/>
      <c r="CS44" s="81"/>
      <c r="CT44" s="81"/>
      <c r="CU44" s="81"/>
      <c r="CV44" s="81"/>
      <c r="CW44" s="81"/>
      <c r="CX44" s="81"/>
      <c r="CY44" s="82"/>
    </row>
    <row r="45" spans="1:103" ht="17.25" customHeight="1">
      <c r="A45" s="87" t="s">
        <v>347</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77"/>
      <c r="AQ45" s="78"/>
      <c r="AR45" s="78"/>
      <c r="AS45" s="78"/>
      <c r="AT45" s="78"/>
      <c r="AU45" s="78"/>
      <c r="AV45" s="78"/>
      <c r="AW45" s="79"/>
      <c r="AX45" s="73"/>
      <c r="AY45" s="78"/>
      <c r="AZ45" s="78"/>
      <c r="BA45" s="78"/>
      <c r="BB45" s="78"/>
      <c r="BC45" s="78"/>
      <c r="BD45" s="78"/>
      <c r="BE45" s="78"/>
      <c r="BF45" s="78"/>
      <c r="BG45" s="78"/>
      <c r="BH45" s="78"/>
      <c r="BI45" s="78"/>
      <c r="BJ45" s="79"/>
      <c r="BK45" s="73" t="s">
        <v>95</v>
      </c>
      <c r="BL45" s="78"/>
      <c r="BM45" s="78"/>
      <c r="BN45" s="78"/>
      <c r="BO45" s="78"/>
      <c r="BP45" s="78"/>
      <c r="BQ45" s="78"/>
      <c r="BR45" s="78"/>
      <c r="BS45" s="78"/>
      <c r="BT45" s="78"/>
      <c r="BU45" s="78"/>
      <c r="BV45" s="78"/>
      <c r="BW45" s="79"/>
      <c r="BX45" s="44">
        <f aca="true" t="shared" si="0" ref="BX45:BX50">CB45</f>
        <v>2734100</v>
      </c>
      <c r="BY45" s="45"/>
      <c r="BZ45" s="44"/>
      <c r="CA45" s="46"/>
      <c r="CB45" s="44">
        <v>2734100</v>
      </c>
      <c r="CC45" s="46"/>
      <c r="CD45" s="45"/>
      <c r="CE45" s="44"/>
      <c r="CF45" s="46"/>
      <c r="CG45" s="44">
        <v>2458907.8</v>
      </c>
      <c r="CH45" s="46"/>
      <c r="CI45" s="45"/>
      <c r="CJ45" s="44"/>
      <c r="CK45" s="46"/>
      <c r="CL45" s="44">
        <f>CG45</f>
        <v>2458907.8</v>
      </c>
      <c r="CM45" s="80"/>
      <c r="CN45" s="81"/>
      <c r="CO45" s="81"/>
      <c r="CP45" s="81"/>
      <c r="CQ45" s="81"/>
      <c r="CR45" s="81"/>
      <c r="CS45" s="81"/>
      <c r="CT45" s="81"/>
      <c r="CU45" s="81"/>
      <c r="CV45" s="81"/>
      <c r="CW45" s="81"/>
      <c r="CX45" s="81"/>
      <c r="CY45" s="82"/>
    </row>
    <row r="46" spans="1:103" ht="15" customHeight="1">
      <c r="A46" s="87" t="s">
        <v>365</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77"/>
      <c r="AQ46" s="78"/>
      <c r="AR46" s="78"/>
      <c r="AS46" s="78"/>
      <c r="AT46" s="78"/>
      <c r="AU46" s="78"/>
      <c r="AV46" s="78"/>
      <c r="AW46" s="79"/>
      <c r="AX46" s="73"/>
      <c r="AY46" s="78"/>
      <c r="AZ46" s="78"/>
      <c r="BA46" s="78"/>
      <c r="BB46" s="78"/>
      <c r="BC46" s="78"/>
      <c r="BD46" s="78"/>
      <c r="BE46" s="78"/>
      <c r="BF46" s="78"/>
      <c r="BG46" s="78"/>
      <c r="BH46" s="78"/>
      <c r="BI46" s="78"/>
      <c r="BJ46" s="79"/>
      <c r="BK46" s="73" t="s">
        <v>95</v>
      </c>
      <c r="BL46" s="78"/>
      <c r="BM46" s="78"/>
      <c r="BN46" s="78"/>
      <c r="BO46" s="78"/>
      <c r="BP46" s="78"/>
      <c r="BQ46" s="78"/>
      <c r="BR46" s="78"/>
      <c r="BS46" s="78"/>
      <c r="BT46" s="78"/>
      <c r="BU46" s="78"/>
      <c r="BV46" s="78"/>
      <c r="BW46" s="79"/>
      <c r="BX46" s="44">
        <f t="shared" si="0"/>
        <v>262500</v>
      </c>
      <c r="BY46" s="45"/>
      <c r="BZ46" s="44"/>
      <c r="CA46" s="46"/>
      <c r="CB46" s="44">
        <f>CB47+CB48+CB49+CB50</f>
        <v>262500</v>
      </c>
      <c r="CC46" s="46"/>
      <c r="CD46" s="45"/>
      <c r="CE46" s="44"/>
      <c r="CF46" s="46"/>
      <c r="CG46" s="44"/>
      <c r="CH46" s="46"/>
      <c r="CI46" s="45"/>
      <c r="CJ46" s="44"/>
      <c r="CK46" s="46"/>
      <c r="CL46" s="44"/>
      <c r="CM46" s="80"/>
      <c r="CN46" s="81"/>
      <c r="CO46" s="81"/>
      <c r="CP46" s="81"/>
      <c r="CQ46" s="81"/>
      <c r="CR46" s="81"/>
      <c r="CS46" s="81"/>
      <c r="CT46" s="81"/>
      <c r="CU46" s="81"/>
      <c r="CV46" s="81"/>
      <c r="CW46" s="81"/>
      <c r="CX46" s="81"/>
      <c r="CY46" s="82"/>
    </row>
    <row r="47" spans="1:103" ht="33.75" customHeight="1">
      <c r="A47" s="76" t="s">
        <v>350</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7"/>
      <c r="AQ47" s="78"/>
      <c r="AR47" s="78"/>
      <c r="AS47" s="78"/>
      <c r="AT47" s="78"/>
      <c r="AU47" s="78"/>
      <c r="AV47" s="78"/>
      <c r="AW47" s="79"/>
      <c r="AX47" s="73"/>
      <c r="AY47" s="78"/>
      <c r="AZ47" s="78"/>
      <c r="BA47" s="78"/>
      <c r="BB47" s="78"/>
      <c r="BC47" s="78"/>
      <c r="BD47" s="78"/>
      <c r="BE47" s="78"/>
      <c r="BF47" s="78"/>
      <c r="BG47" s="78"/>
      <c r="BH47" s="78"/>
      <c r="BI47" s="78"/>
      <c r="BJ47" s="79"/>
      <c r="BK47" s="73" t="s">
        <v>95</v>
      </c>
      <c r="BL47" s="78"/>
      <c r="BM47" s="78"/>
      <c r="BN47" s="78"/>
      <c r="BO47" s="78"/>
      <c r="BP47" s="78"/>
      <c r="BQ47" s="78"/>
      <c r="BR47" s="78"/>
      <c r="BS47" s="78"/>
      <c r="BT47" s="78"/>
      <c r="BU47" s="78"/>
      <c r="BV47" s="78"/>
      <c r="BW47" s="79"/>
      <c r="BX47" s="44">
        <f t="shared" si="0"/>
        <v>172500</v>
      </c>
      <c r="BY47" s="45"/>
      <c r="BZ47" s="44"/>
      <c r="CA47" s="46"/>
      <c r="CB47" s="44">
        <v>172500</v>
      </c>
      <c r="CC47" s="46"/>
      <c r="CD47" s="45"/>
      <c r="CE47" s="44"/>
      <c r="CF47" s="46"/>
      <c r="CG47" s="44"/>
      <c r="CH47" s="46"/>
      <c r="CI47" s="45"/>
      <c r="CJ47" s="44"/>
      <c r="CK47" s="46"/>
      <c r="CL47" s="44"/>
      <c r="CM47" s="80"/>
      <c r="CN47" s="81"/>
      <c r="CO47" s="81"/>
      <c r="CP47" s="81"/>
      <c r="CQ47" s="81"/>
      <c r="CR47" s="81"/>
      <c r="CS47" s="81"/>
      <c r="CT47" s="81"/>
      <c r="CU47" s="81"/>
      <c r="CV47" s="81"/>
      <c r="CW47" s="81"/>
      <c r="CX47" s="81"/>
      <c r="CY47" s="82"/>
    </row>
    <row r="48" spans="1:103" ht="43.5" customHeight="1">
      <c r="A48" s="76" t="s">
        <v>351</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7"/>
      <c r="AQ48" s="78"/>
      <c r="AR48" s="78"/>
      <c r="AS48" s="78"/>
      <c r="AT48" s="78"/>
      <c r="AU48" s="78"/>
      <c r="AV48" s="78"/>
      <c r="AW48" s="79"/>
      <c r="AX48" s="73"/>
      <c r="AY48" s="78"/>
      <c r="AZ48" s="78"/>
      <c r="BA48" s="78"/>
      <c r="BB48" s="78"/>
      <c r="BC48" s="78"/>
      <c r="BD48" s="78"/>
      <c r="BE48" s="78"/>
      <c r="BF48" s="78"/>
      <c r="BG48" s="78"/>
      <c r="BH48" s="78"/>
      <c r="BI48" s="78"/>
      <c r="BJ48" s="79"/>
      <c r="BK48" s="73" t="s">
        <v>95</v>
      </c>
      <c r="BL48" s="78"/>
      <c r="BM48" s="78"/>
      <c r="BN48" s="78"/>
      <c r="BO48" s="78"/>
      <c r="BP48" s="78"/>
      <c r="BQ48" s="78"/>
      <c r="BR48" s="78"/>
      <c r="BS48" s="78"/>
      <c r="BT48" s="78"/>
      <c r="BU48" s="78"/>
      <c r="BV48" s="78"/>
      <c r="BW48" s="79"/>
      <c r="BX48" s="44">
        <f t="shared" si="0"/>
        <v>30000</v>
      </c>
      <c r="BY48" s="45"/>
      <c r="BZ48" s="44"/>
      <c r="CA48" s="46"/>
      <c r="CB48" s="44">
        <v>30000</v>
      </c>
      <c r="CC48" s="46"/>
      <c r="CD48" s="45"/>
      <c r="CE48" s="44"/>
      <c r="CF48" s="46"/>
      <c r="CG48" s="44"/>
      <c r="CH48" s="46"/>
      <c r="CI48" s="45"/>
      <c r="CJ48" s="44"/>
      <c r="CK48" s="46"/>
      <c r="CL48" s="44"/>
      <c r="CM48" s="80"/>
      <c r="CN48" s="81"/>
      <c r="CO48" s="81"/>
      <c r="CP48" s="81"/>
      <c r="CQ48" s="81"/>
      <c r="CR48" s="81"/>
      <c r="CS48" s="81"/>
      <c r="CT48" s="81"/>
      <c r="CU48" s="81"/>
      <c r="CV48" s="81"/>
      <c r="CW48" s="81"/>
      <c r="CX48" s="81"/>
      <c r="CY48" s="82"/>
    </row>
    <row r="49" spans="1:103" ht="27" customHeight="1">
      <c r="A49" s="76" t="s">
        <v>352</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7"/>
      <c r="AQ49" s="78"/>
      <c r="AR49" s="78"/>
      <c r="AS49" s="78"/>
      <c r="AT49" s="78"/>
      <c r="AU49" s="78"/>
      <c r="AV49" s="78"/>
      <c r="AW49" s="79"/>
      <c r="AX49" s="73"/>
      <c r="AY49" s="78"/>
      <c r="AZ49" s="78"/>
      <c r="BA49" s="78"/>
      <c r="BB49" s="78"/>
      <c r="BC49" s="78"/>
      <c r="BD49" s="78"/>
      <c r="BE49" s="78"/>
      <c r="BF49" s="78"/>
      <c r="BG49" s="78"/>
      <c r="BH49" s="78"/>
      <c r="BI49" s="78"/>
      <c r="BJ49" s="79"/>
      <c r="BK49" s="73" t="s">
        <v>95</v>
      </c>
      <c r="BL49" s="78"/>
      <c r="BM49" s="78"/>
      <c r="BN49" s="78"/>
      <c r="BO49" s="78"/>
      <c r="BP49" s="78"/>
      <c r="BQ49" s="78"/>
      <c r="BR49" s="78"/>
      <c r="BS49" s="78"/>
      <c r="BT49" s="78"/>
      <c r="BU49" s="78"/>
      <c r="BV49" s="78"/>
      <c r="BW49" s="79"/>
      <c r="BX49" s="44">
        <f t="shared" si="0"/>
        <v>45000</v>
      </c>
      <c r="BY49" s="45"/>
      <c r="BZ49" s="44"/>
      <c r="CA49" s="46"/>
      <c r="CB49" s="44">
        <v>45000</v>
      </c>
      <c r="CC49" s="46"/>
      <c r="CD49" s="45"/>
      <c r="CE49" s="44"/>
      <c r="CF49" s="46"/>
      <c r="CG49" s="44"/>
      <c r="CH49" s="46"/>
      <c r="CI49" s="45"/>
      <c r="CJ49" s="44"/>
      <c r="CK49" s="46"/>
      <c r="CL49" s="44"/>
      <c r="CM49" s="80"/>
      <c r="CN49" s="81"/>
      <c r="CO49" s="81"/>
      <c r="CP49" s="81"/>
      <c r="CQ49" s="81"/>
      <c r="CR49" s="81"/>
      <c r="CS49" s="81"/>
      <c r="CT49" s="81"/>
      <c r="CU49" s="81"/>
      <c r="CV49" s="81"/>
      <c r="CW49" s="81"/>
      <c r="CX49" s="81"/>
      <c r="CY49" s="82"/>
    </row>
    <row r="50" spans="1:103" ht="31.5" customHeight="1">
      <c r="A50" s="76" t="s">
        <v>353</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7"/>
      <c r="AQ50" s="78"/>
      <c r="AR50" s="78"/>
      <c r="AS50" s="78"/>
      <c r="AT50" s="78"/>
      <c r="AU50" s="78"/>
      <c r="AV50" s="78"/>
      <c r="AW50" s="79"/>
      <c r="AX50" s="73"/>
      <c r="AY50" s="78"/>
      <c r="AZ50" s="78"/>
      <c r="BA50" s="78"/>
      <c r="BB50" s="78"/>
      <c r="BC50" s="78"/>
      <c r="BD50" s="78"/>
      <c r="BE50" s="78"/>
      <c r="BF50" s="78"/>
      <c r="BG50" s="78"/>
      <c r="BH50" s="78"/>
      <c r="BI50" s="78"/>
      <c r="BJ50" s="79"/>
      <c r="BK50" s="73" t="s">
        <v>95</v>
      </c>
      <c r="BL50" s="78"/>
      <c r="BM50" s="78"/>
      <c r="BN50" s="78"/>
      <c r="BO50" s="78"/>
      <c r="BP50" s="78"/>
      <c r="BQ50" s="78"/>
      <c r="BR50" s="78"/>
      <c r="BS50" s="78"/>
      <c r="BT50" s="78"/>
      <c r="BU50" s="78"/>
      <c r="BV50" s="78"/>
      <c r="BW50" s="79"/>
      <c r="BX50" s="44">
        <f t="shared" si="0"/>
        <v>15000</v>
      </c>
      <c r="BY50" s="45"/>
      <c r="BZ50" s="44"/>
      <c r="CA50" s="46"/>
      <c r="CB50" s="44">
        <v>15000</v>
      </c>
      <c r="CC50" s="46"/>
      <c r="CD50" s="45"/>
      <c r="CE50" s="44"/>
      <c r="CF50" s="46"/>
      <c r="CG50" s="44"/>
      <c r="CH50" s="46"/>
      <c r="CI50" s="45"/>
      <c r="CJ50" s="44"/>
      <c r="CK50" s="46"/>
      <c r="CL50" s="44"/>
      <c r="CM50" s="80"/>
      <c r="CN50" s="81"/>
      <c r="CO50" s="81"/>
      <c r="CP50" s="81"/>
      <c r="CQ50" s="81"/>
      <c r="CR50" s="81"/>
      <c r="CS50" s="81"/>
      <c r="CT50" s="81"/>
      <c r="CU50" s="81"/>
      <c r="CV50" s="81"/>
      <c r="CW50" s="81"/>
      <c r="CX50" s="81"/>
      <c r="CY50" s="82"/>
    </row>
    <row r="51" spans="1:103" ht="27.75" customHeight="1">
      <c r="A51" s="68" t="s">
        <v>53</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6"/>
      <c r="AP51" s="77" t="s">
        <v>54</v>
      </c>
      <c r="AQ51" s="78"/>
      <c r="AR51" s="78"/>
      <c r="AS51" s="78"/>
      <c r="AT51" s="78"/>
      <c r="AU51" s="78"/>
      <c r="AV51" s="78"/>
      <c r="AW51" s="79"/>
      <c r="AX51" s="73" t="s">
        <v>55</v>
      </c>
      <c r="AY51" s="78"/>
      <c r="AZ51" s="78"/>
      <c r="BA51" s="78"/>
      <c r="BB51" s="78"/>
      <c r="BC51" s="78"/>
      <c r="BD51" s="78"/>
      <c r="BE51" s="78"/>
      <c r="BF51" s="78"/>
      <c r="BG51" s="78"/>
      <c r="BH51" s="78"/>
      <c r="BI51" s="78"/>
      <c r="BJ51" s="79"/>
      <c r="BK51" s="73"/>
      <c r="BL51" s="78"/>
      <c r="BM51" s="78"/>
      <c r="BN51" s="78"/>
      <c r="BO51" s="78"/>
      <c r="BP51" s="78"/>
      <c r="BQ51" s="78"/>
      <c r="BR51" s="78"/>
      <c r="BS51" s="78"/>
      <c r="BT51" s="78"/>
      <c r="BU51" s="78"/>
      <c r="BV51" s="78"/>
      <c r="BW51" s="79"/>
      <c r="BX51" s="44"/>
      <c r="BY51" s="45"/>
      <c r="BZ51" s="44"/>
      <c r="CA51" s="46"/>
      <c r="CB51" s="44"/>
      <c r="CC51" s="46"/>
      <c r="CD51" s="45"/>
      <c r="CE51" s="44"/>
      <c r="CF51" s="46"/>
      <c r="CG51" s="44"/>
      <c r="CH51" s="46"/>
      <c r="CI51" s="45"/>
      <c r="CJ51" s="44"/>
      <c r="CK51" s="46"/>
      <c r="CL51" s="44"/>
      <c r="CM51" s="80"/>
      <c r="CN51" s="81"/>
      <c r="CO51" s="81"/>
      <c r="CP51" s="81"/>
      <c r="CQ51" s="81"/>
      <c r="CR51" s="81"/>
      <c r="CS51" s="81"/>
      <c r="CT51" s="81"/>
      <c r="CU51" s="81"/>
      <c r="CV51" s="81"/>
      <c r="CW51" s="81"/>
      <c r="CX51" s="81"/>
      <c r="CY51" s="82"/>
    </row>
    <row r="52" spans="1:103" ht="9.75" customHeight="1">
      <c r="A52" s="89" t="s">
        <v>47</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90" t="s">
        <v>56</v>
      </c>
      <c r="AQ52" s="91"/>
      <c r="AR52" s="91"/>
      <c r="AS52" s="91"/>
      <c r="AT52" s="91"/>
      <c r="AU52" s="91"/>
      <c r="AV52" s="91"/>
      <c r="AW52" s="92"/>
      <c r="AX52" s="98" t="s">
        <v>55</v>
      </c>
      <c r="AY52" s="91"/>
      <c r="AZ52" s="91"/>
      <c r="BA52" s="91"/>
      <c r="BB52" s="91"/>
      <c r="BC52" s="91"/>
      <c r="BD52" s="91"/>
      <c r="BE52" s="91"/>
      <c r="BF52" s="91"/>
      <c r="BG52" s="91"/>
      <c r="BH52" s="91"/>
      <c r="BI52" s="91"/>
      <c r="BJ52" s="92"/>
      <c r="BK52" s="98"/>
      <c r="BL52" s="91"/>
      <c r="BM52" s="91"/>
      <c r="BN52" s="91"/>
      <c r="BO52" s="91"/>
      <c r="BP52" s="91"/>
      <c r="BQ52" s="91"/>
      <c r="BR52" s="91"/>
      <c r="BS52" s="91"/>
      <c r="BT52" s="91"/>
      <c r="BU52" s="91"/>
      <c r="BV52" s="91"/>
      <c r="BW52" s="92"/>
      <c r="BX52" s="83"/>
      <c r="BY52" s="96"/>
      <c r="BZ52" s="47"/>
      <c r="CA52" s="48"/>
      <c r="CB52" s="47"/>
      <c r="CC52" s="83"/>
      <c r="CD52" s="96"/>
      <c r="CE52" s="47"/>
      <c r="CF52" s="48"/>
      <c r="CG52" s="47"/>
      <c r="CH52" s="83"/>
      <c r="CI52" s="96"/>
      <c r="CJ52" s="47"/>
      <c r="CK52" s="48"/>
      <c r="CL52" s="47"/>
      <c r="CM52" s="175"/>
      <c r="CN52" s="153"/>
      <c r="CO52" s="153"/>
      <c r="CP52" s="153"/>
      <c r="CQ52" s="153"/>
      <c r="CR52" s="153"/>
      <c r="CS52" s="153"/>
      <c r="CT52" s="153"/>
      <c r="CU52" s="153"/>
      <c r="CV52" s="153"/>
      <c r="CW52" s="153"/>
      <c r="CX52" s="153"/>
      <c r="CY52" s="176"/>
    </row>
    <row r="53" spans="1:103" ht="9.75" customHeight="1">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6"/>
      <c r="AP53" s="93"/>
      <c r="AQ53" s="94"/>
      <c r="AR53" s="94"/>
      <c r="AS53" s="94"/>
      <c r="AT53" s="94"/>
      <c r="AU53" s="94"/>
      <c r="AV53" s="94"/>
      <c r="AW53" s="95"/>
      <c r="AX53" s="99"/>
      <c r="AY53" s="94"/>
      <c r="AZ53" s="94"/>
      <c r="BA53" s="94"/>
      <c r="BB53" s="94"/>
      <c r="BC53" s="94"/>
      <c r="BD53" s="94"/>
      <c r="BE53" s="94"/>
      <c r="BF53" s="94"/>
      <c r="BG53" s="94"/>
      <c r="BH53" s="94"/>
      <c r="BI53" s="94"/>
      <c r="BJ53" s="95"/>
      <c r="BK53" s="99"/>
      <c r="BL53" s="94"/>
      <c r="BM53" s="94"/>
      <c r="BN53" s="94"/>
      <c r="BO53" s="94"/>
      <c r="BP53" s="94"/>
      <c r="BQ53" s="94"/>
      <c r="BR53" s="94"/>
      <c r="BS53" s="94"/>
      <c r="BT53" s="94"/>
      <c r="BU53" s="94"/>
      <c r="BV53" s="94"/>
      <c r="BW53" s="95"/>
      <c r="BX53" s="84"/>
      <c r="BY53" s="97"/>
      <c r="BZ53" s="49"/>
      <c r="CA53" s="51"/>
      <c r="CB53" s="49"/>
      <c r="CC53" s="84"/>
      <c r="CD53" s="97"/>
      <c r="CE53" s="49"/>
      <c r="CF53" s="51"/>
      <c r="CG53" s="49"/>
      <c r="CH53" s="84"/>
      <c r="CI53" s="97"/>
      <c r="CJ53" s="49"/>
      <c r="CK53" s="51"/>
      <c r="CL53" s="49"/>
      <c r="CM53" s="101"/>
      <c r="CN53" s="102"/>
      <c r="CO53" s="102"/>
      <c r="CP53" s="102"/>
      <c r="CQ53" s="102"/>
      <c r="CR53" s="102"/>
      <c r="CS53" s="102"/>
      <c r="CT53" s="102"/>
      <c r="CU53" s="102"/>
      <c r="CV53" s="102"/>
      <c r="CW53" s="102"/>
      <c r="CX53" s="102"/>
      <c r="CY53" s="103"/>
    </row>
    <row r="54" spans="1:103" ht="14.25" customHeight="1">
      <c r="A54" s="68" t="s">
        <v>57</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6"/>
      <c r="AP54" s="77" t="s">
        <v>58</v>
      </c>
      <c r="AQ54" s="78"/>
      <c r="AR54" s="78"/>
      <c r="AS54" s="78"/>
      <c r="AT54" s="78"/>
      <c r="AU54" s="78"/>
      <c r="AV54" s="78"/>
      <c r="AW54" s="79"/>
      <c r="AX54" s="73" t="s">
        <v>59</v>
      </c>
      <c r="AY54" s="78"/>
      <c r="AZ54" s="78"/>
      <c r="BA54" s="78"/>
      <c r="BB54" s="78"/>
      <c r="BC54" s="78"/>
      <c r="BD54" s="78"/>
      <c r="BE54" s="78"/>
      <c r="BF54" s="78"/>
      <c r="BG54" s="78"/>
      <c r="BH54" s="78"/>
      <c r="BI54" s="78"/>
      <c r="BJ54" s="79"/>
      <c r="BK54" s="73"/>
      <c r="BL54" s="78"/>
      <c r="BM54" s="78"/>
      <c r="BN54" s="78"/>
      <c r="BO54" s="78"/>
      <c r="BP54" s="78"/>
      <c r="BQ54" s="78"/>
      <c r="BR54" s="78"/>
      <c r="BS54" s="78"/>
      <c r="BT54" s="78"/>
      <c r="BU54" s="78"/>
      <c r="BV54" s="78"/>
      <c r="BW54" s="79"/>
      <c r="BX54" s="44"/>
      <c r="BY54" s="45"/>
      <c r="BZ54" s="44"/>
      <c r="CA54" s="46"/>
      <c r="CB54" s="44"/>
      <c r="CC54" s="46"/>
      <c r="CD54" s="45"/>
      <c r="CE54" s="44"/>
      <c r="CF54" s="46"/>
      <c r="CG54" s="44"/>
      <c r="CH54" s="46"/>
      <c r="CI54" s="45"/>
      <c r="CJ54" s="44"/>
      <c r="CK54" s="46"/>
      <c r="CL54" s="44"/>
      <c r="CM54" s="80"/>
      <c r="CN54" s="81"/>
      <c r="CO54" s="81"/>
      <c r="CP54" s="81"/>
      <c r="CQ54" s="81"/>
      <c r="CR54" s="81"/>
      <c r="CS54" s="81"/>
      <c r="CT54" s="81"/>
      <c r="CU54" s="81"/>
      <c r="CV54" s="81"/>
      <c r="CW54" s="81"/>
      <c r="CX54" s="81"/>
      <c r="CY54" s="82"/>
    </row>
    <row r="55" spans="1:103" ht="9.75" customHeight="1">
      <c r="A55" s="89" t="s">
        <v>47</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90"/>
      <c r="AQ55" s="91"/>
      <c r="AR55" s="91"/>
      <c r="AS55" s="91"/>
      <c r="AT55" s="91"/>
      <c r="AU55" s="91"/>
      <c r="AV55" s="91"/>
      <c r="AW55" s="92"/>
      <c r="AX55" s="98"/>
      <c r="AY55" s="91"/>
      <c r="AZ55" s="91"/>
      <c r="BA55" s="91"/>
      <c r="BB55" s="91"/>
      <c r="BC55" s="91"/>
      <c r="BD55" s="91"/>
      <c r="BE55" s="91"/>
      <c r="BF55" s="91"/>
      <c r="BG55" s="91"/>
      <c r="BH55" s="91"/>
      <c r="BI55" s="91"/>
      <c r="BJ55" s="92"/>
      <c r="BK55" s="98"/>
      <c r="BL55" s="91"/>
      <c r="BM55" s="91"/>
      <c r="BN55" s="91"/>
      <c r="BO55" s="91"/>
      <c r="BP55" s="91"/>
      <c r="BQ55" s="91"/>
      <c r="BR55" s="91"/>
      <c r="BS55" s="91"/>
      <c r="BT55" s="91"/>
      <c r="BU55" s="91"/>
      <c r="BV55" s="91"/>
      <c r="BW55" s="92"/>
      <c r="BX55" s="83"/>
      <c r="BY55" s="96"/>
      <c r="BZ55" s="47"/>
      <c r="CA55" s="48"/>
      <c r="CB55" s="47"/>
      <c r="CC55" s="83"/>
      <c r="CD55" s="96"/>
      <c r="CE55" s="47"/>
      <c r="CF55" s="48"/>
      <c r="CG55" s="47"/>
      <c r="CH55" s="83"/>
      <c r="CI55" s="96"/>
      <c r="CJ55" s="47"/>
      <c r="CK55" s="48"/>
      <c r="CL55" s="47"/>
      <c r="CM55" s="175"/>
      <c r="CN55" s="153"/>
      <c r="CO55" s="153"/>
      <c r="CP55" s="153"/>
      <c r="CQ55" s="153"/>
      <c r="CR55" s="153"/>
      <c r="CS55" s="153"/>
      <c r="CT55" s="153"/>
      <c r="CU55" s="153"/>
      <c r="CV55" s="153"/>
      <c r="CW55" s="153"/>
      <c r="CX55" s="153"/>
      <c r="CY55" s="176"/>
    </row>
    <row r="56" spans="1:103" ht="9.75" customHeight="1">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6"/>
      <c r="AP56" s="93"/>
      <c r="AQ56" s="94"/>
      <c r="AR56" s="94"/>
      <c r="AS56" s="94"/>
      <c r="AT56" s="94"/>
      <c r="AU56" s="94"/>
      <c r="AV56" s="94"/>
      <c r="AW56" s="95"/>
      <c r="AX56" s="99"/>
      <c r="AY56" s="94"/>
      <c r="AZ56" s="94"/>
      <c r="BA56" s="94"/>
      <c r="BB56" s="94"/>
      <c r="BC56" s="94"/>
      <c r="BD56" s="94"/>
      <c r="BE56" s="94"/>
      <c r="BF56" s="94"/>
      <c r="BG56" s="94"/>
      <c r="BH56" s="94"/>
      <c r="BI56" s="94"/>
      <c r="BJ56" s="95"/>
      <c r="BK56" s="99"/>
      <c r="BL56" s="94"/>
      <c r="BM56" s="94"/>
      <c r="BN56" s="94"/>
      <c r="BO56" s="94"/>
      <c r="BP56" s="94"/>
      <c r="BQ56" s="94"/>
      <c r="BR56" s="94"/>
      <c r="BS56" s="94"/>
      <c r="BT56" s="94"/>
      <c r="BU56" s="94"/>
      <c r="BV56" s="94"/>
      <c r="BW56" s="95"/>
      <c r="BX56" s="84"/>
      <c r="BY56" s="97"/>
      <c r="BZ56" s="49"/>
      <c r="CA56" s="51"/>
      <c r="CB56" s="49"/>
      <c r="CC56" s="84"/>
      <c r="CD56" s="97"/>
      <c r="CE56" s="49"/>
      <c r="CF56" s="51"/>
      <c r="CG56" s="49"/>
      <c r="CH56" s="84"/>
      <c r="CI56" s="97"/>
      <c r="CJ56" s="49"/>
      <c r="CK56" s="51"/>
      <c r="CL56" s="49"/>
      <c r="CM56" s="101"/>
      <c r="CN56" s="102"/>
      <c r="CO56" s="102"/>
      <c r="CP56" s="102"/>
      <c r="CQ56" s="102"/>
      <c r="CR56" s="102"/>
      <c r="CS56" s="102"/>
      <c r="CT56" s="102"/>
      <c r="CU56" s="102"/>
      <c r="CV56" s="102"/>
      <c r="CW56" s="102"/>
      <c r="CX56" s="102"/>
      <c r="CY56" s="103"/>
    </row>
    <row r="57" spans="1:103" ht="20.25" customHeight="1">
      <c r="A57" s="68" t="s">
        <v>60</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6"/>
      <c r="AP57" s="77" t="s">
        <v>61</v>
      </c>
      <c r="AQ57" s="78"/>
      <c r="AR57" s="78"/>
      <c r="AS57" s="78"/>
      <c r="AT57" s="78"/>
      <c r="AU57" s="78"/>
      <c r="AV57" s="78"/>
      <c r="AW57" s="79"/>
      <c r="AX57" s="73" t="s">
        <v>62</v>
      </c>
      <c r="AY57" s="78"/>
      <c r="AZ57" s="78"/>
      <c r="BA57" s="78"/>
      <c r="BB57" s="78"/>
      <c r="BC57" s="78"/>
      <c r="BD57" s="78"/>
      <c r="BE57" s="78"/>
      <c r="BF57" s="78"/>
      <c r="BG57" s="78"/>
      <c r="BH57" s="78"/>
      <c r="BI57" s="78"/>
      <c r="BJ57" s="79"/>
      <c r="BK57" s="73" t="s">
        <v>313</v>
      </c>
      <c r="BL57" s="78"/>
      <c r="BM57" s="78"/>
      <c r="BN57" s="78"/>
      <c r="BO57" s="78"/>
      <c r="BP57" s="78"/>
      <c r="BQ57" s="78"/>
      <c r="BR57" s="78"/>
      <c r="BS57" s="78"/>
      <c r="BT57" s="78"/>
      <c r="BU57" s="78"/>
      <c r="BV57" s="78"/>
      <c r="BW57" s="79"/>
      <c r="BX57" s="44">
        <f>SUM(BX58:BX65)</f>
        <v>8106803.650000001</v>
      </c>
      <c r="BY57" s="45"/>
      <c r="BZ57" s="44">
        <f>SUM(BZ58:BZ65)</f>
        <v>8106803.650000001</v>
      </c>
      <c r="CA57" s="46"/>
      <c r="CB57" s="44"/>
      <c r="CC57" s="46"/>
      <c r="CD57" s="45"/>
      <c r="CE57" s="44"/>
      <c r="CF57" s="46"/>
      <c r="CG57" s="44"/>
      <c r="CH57" s="46"/>
      <c r="CI57" s="45"/>
      <c r="CJ57" s="44"/>
      <c r="CK57" s="46"/>
      <c r="CL57" s="44"/>
      <c r="CM57" s="80"/>
      <c r="CN57" s="81"/>
      <c r="CO57" s="81"/>
      <c r="CP57" s="81"/>
      <c r="CQ57" s="81"/>
      <c r="CR57" s="81"/>
      <c r="CS57" s="81"/>
      <c r="CT57" s="81"/>
      <c r="CU57" s="81"/>
      <c r="CV57" s="81"/>
      <c r="CW57" s="81"/>
      <c r="CX57" s="81"/>
      <c r="CY57" s="82"/>
    </row>
    <row r="58" spans="1:103" ht="11.25" customHeight="1">
      <c r="A58" s="89" t="s">
        <v>47</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90" t="s">
        <v>64</v>
      </c>
      <c r="AQ58" s="91"/>
      <c r="AR58" s="91"/>
      <c r="AS58" s="91"/>
      <c r="AT58" s="91"/>
      <c r="AU58" s="91"/>
      <c r="AV58" s="91"/>
      <c r="AW58" s="92"/>
      <c r="AX58" s="98"/>
      <c r="AY58" s="91"/>
      <c r="AZ58" s="91"/>
      <c r="BA58" s="91"/>
      <c r="BB58" s="91"/>
      <c r="BC58" s="91"/>
      <c r="BD58" s="91"/>
      <c r="BE58" s="91"/>
      <c r="BF58" s="91"/>
      <c r="BG58" s="91"/>
      <c r="BH58" s="91"/>
      <c r="BI58" s="91"/>
      <c r="BJ58" s="92"/>
      <c r="BK58" s="98" t="s">
        <v>313</v>
      </c>
      <c r="BL58" s="91"/>
      <c r="BM58" s="91"/>
      <c r="BN58" s="91"/>
      <c r="BO58" s="91"/>
      <c r="BP58" s="91"/>
      <c r="BQ58" s="91"/>
      <c r="BR58" s="91"/>
      <c r="BS58" s="91"/>
      <c r="BT58" s="91"/>
      <c r="BU58" s="91"/>
      <c r="BV58" s="91"/>
      <c r="BW58" s="92"/>
      <c r="BX58" s="83">
        <f>BZ58</f>
        <v>153100</v>
      </c>
      <c r="BY58" s="96"/>
      <c r="BZ58" s="83">
        <v>153100</v>
      </c>
      <c r="CA58" s="83"/>
      <c r="CB58" s="83"/>
      <c r="CC58" s="83">
        <f>CE58</f>
        <v>153100</v>
      </c>
      <c r="CD58" s="96"/>
      <c r="CE58" s="83">
        <v>153100</v>
      </c>
      <c r="CF58" s="48"/>
      <c r="CG58" s="47"/>
      <c r="CH58" s="83">
        <f>CI58+CJ58+CK58+CL58</f>
        <v>153100</v>
      </c>
      <c r="CI58" s="96"/>
      <c r="CJ58" s="83">
        <f>CE58</f>
        <v>153100</v>
      </c>
      <c r="CK58" s="48"/>
      <c r="CL58" s="47"/>
      <c r="CM58" s="175"/>
      <c r="CN58" s="153"/>
      <c r="CO58" s="153"/>
      <c r="CP58" s="153"/>
      <c r="CQ58" s="153"/>
      <c r="CR58" s="153"/>
      <c r="CS58" s="153"/>
      <c r="CT58" s="153"/>
      <c r="CU58" s="153"/>
      <c r="CV58" s="153"/>
      <c r="CW58" s="153"/>
      <c r="CX58" s="153"/>
      <c r="CY58" s="176"/>
    </row>
    <row r="59" spans="1:103" ht="35.25" customHeight="1">
      <c r="A59" s="68" t="s">
        <v>341</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9"/>
      <c r="AP59" s="93"/>
      <c r="AQ59" s="94"/>
      <c r="AR59" s="94"/>
      <c r="AS59" s="94"/>
      <c r="AT59" s="94"/>
      <c r="AU59" s="94"/>
      <c r="AV59" s="94"/>
      <c r="AW59" s="95"/>
      <c r="AX59" s="99"/>
      <c r="AY59" s="94"/>
      <c r="AZ59" s="94"/>
      <c r="BA59" s="94"/>
      <c r="BB59" s="94"/>
      <c r="BC59" s="94"/>
      <c r="BD59" s="94"/>
      <c r="BE59" s="94"/>
      <c r="BF59" s="94"/>
      <c r="BG59" s="94"/>
      <c r="BH59" s="94"/>
      <c r="BI59" s="94"/>
      <c r="BJ59" s="95"/>
      <c r="BK59" s="99"/>
      <c r="BL59" s="94"/>
      <c r="BM59" s="94"/>
      <c r="BN59" s="94"/>
      <c r="BO59" s="94"/>
      <c r="BP59" s="94"/>
      <c r="BQ59" s="94"/>
      <c r="BR59" s="94"/>
      <c r="BS59" s="94"/>
      <c r="BT59" s="94"/>
      <c r="BU59" s="94"/>
      <c r="BV59" s="94"/>
      <c r="BW59" s="95"/>
      <c r="BX59" s="84"/>
      <c r="BY59" s="97"/>
      <c r="BZ59" s="84"/>
      <c r="CA59" s="84"/>
      <c r="CB59" s="84"/>
      <c r="CC59" s="84"/>
      <c r="CD59" s="97"/>
      <c r="CE59" s="84"/>
      <c r="CF59" s="51"/>
      <c r="CG59" s="49"/>
      <c r="CH59" s="84"/>
      <c r="CI59" s="97"/>
      <c r="CJ59" s="84"/>
      <c r="CK59" s="51"/>
      <c r="CL59" s="49"/>
      <c r="CM59" s="101"/>
      <c r="CN59" s="102"/>
      <c r="CO59" s="102"/>
      <c r="CP59" s="102"/>
      <c r="CQ59" s="102"/>
      <c r="CR59" s="102"/>
      <c r="CS59" s="102"/>
      <c r="CT59" s="102"/>
      <c r="CU59" s="102"/>
      <c r="CV59" s="102"/>
      <c r="CW59" s="102"/>
      <c r="CX59" s="102"/>
      <c r="CY59" s="103"/>
    </row>
    <row r="60" spans="1:103" ht="52.5" customHeight="1">
      <c r="A60" s="68" t="s">
        <v>342</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9"/>
      <c r="AP60" s="77"/>
      <c r="AQ60" s="74"/>
      <c r="AR60" s="74"/>
      <c r="AS60" s="74"/>
      <c r="AT60" s="74"/>
      <c r="AU60" s="74"/>
      <c r="AV60" s="74"/>
      <c r="AW60" s="75"/>
      <c r="AX60" s="73"/>
      <c r="AY60" s="74"/>
      <c r="AZ60" s="74"/>
      <c r="BA60" s="74"/>
      <c r="BB60" s="74"/>
      <c r="BC60" s="74"/>
      <c r="BD60" s="74"/>
      <c r="BE60" s="74"/>
      <c r="BF60" s="74"/>
      <c r="BG60" s="74"/>
      <c r="BH60" s="74"/>
      <c r="BI60" s="74"/>
      <c r="BJ60" s="75"/>
      <c r="BK60" s="73" t="s">
        <v>313</v>
      </c>
      <c r="BL60" s="74"/>
      <c r="BM60" s="74"/>
      <c r="BN60" s="74"/>
      <c r="BO60" s="74"/>
      <c r="BP60" s="74"/>
      <c r="BQ60" s="74"/>
      <c r="BR60" s="74"/>
      <c r="BS60" s="74"/>
      <c r="BT60" s="74"/>
      <c r="BU60" s="74"/>
      <c r="BV60" s="74"/>
      <c r="BW60" s="75"/>
      <c r="BX60" s="44">
        <f aca="true" t="shared" si="1" ref="BX60:BX65">BZ60</f>
        <v>1090343.31</v>
      </c>
      <c r="BY60" s="50"/>
      <c r="BZ60" s="49">
        <v>1090343.31</v>
      </c>
      <c r="CA60" s="51"/>
      <c r="CB60" s="49"/>
      <c r="CC60" s="51"/>
      <c r="CD60" s="50"/>
      <c r="CE60" s="49"/>
      <c r="CF60" s="51"/>
      <c r="CG60" s="49"/>
      <c r="CH60" s="51"/>
      <c r="CI60" s="50"/>
      <c r="CJ60" s="49"/>
      <c r="CK60" s="51"/>
      <c r="CL60" s="49"/>
      <c r="CM60" s="38"/>
      <c r="CN60" s="6"/>
      <c r="CO60" s="6"/>
      <c r="CP60" s="6"/>
      <c r="CQ60" s="6"/>
      <c r="CR60" s="6"/>
      <c r="CS60" s="6"/>
      <c r="CT60" s="6"/>
      <c r="CU60" s="6"/>
      <c r="CV60" s="6"/>
      <c r="CW60" s="6"/>
      <c r="CX60" s="6"/>
      <c r="CY60" s="39"/>
    </row>
    <row r="61" spans="1:103" ht="36" customHeight="1">
      <c r="A61" s="68" t="s">
        <v>359</v>
      </c>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9"/>
      <c r="AP61" s="77"/>
      <c r="AQ61" s="74"/>
      <c r="AR61" s="74"/>
      <c r="AS61" s="74"/>
      <c r="AT61" s="74"/>
      <c r="AU61" s="74"/>
      <c r="AV61" s="74"/>
      <c r="AW61" s="75"/>
      <c r="AX61" s="73"/>
      <c r="AY61" s="74"/>
      <c r="AZ61" s="74"/>
      <c r="BA61" s="74"/>
      <c r="BB61" s="74"/>
      <c r="BC61" s="74"/>
      <c r="BD61" s="74"/>
      <c r="BE61" s="74"/>
      <c r="BF61" s="74"/>
      <c r="BG61" s="74"/>
      <c r="BH61" s="74"/>
      <c r="BI61" s="74"/>
      <c r="BJ61" s="75"/>
      <c r="BK61" s="73" t="s">
        <v>313</v>
      </c>
      <c r="BL61" s="74"/>
      <c r="BM61" s="74"/>
      <c r="BN61" s="74"/>
      <c r="BO61" s="74"/>
      <c r="BP61" s="74"/>
      <c r="BQ61" s="74"/>
      <c r="BR61" s="74"/>
      <c r="BS61" s="74"/>
      <c r="BT61" s="74"/>
      <c r="BU61" s="74"/>
      <c r="BV61" s="74"/>
      <c r="BW61" s="75"/>
      <c r="BX61" s="49">
        <f t="shared" si="1"/>
        <v>4928671.15</v>
      </c>
      <c r="BY61" s="50"/>
      <c r="BZ61" s="49">
        <v>4928671.15</v>
      </c>
      <c r="CA61" s="51"/>
      <c r="CB61" s="49"/>
      <c r="CC61" s="51"/>
      <c r="CD61" s="50"/>
      <c r="CE61" s="49"/>
      <c r="CF61" s="51"/>
      <c r="CG61" s="49"/>
      <c r="CH61" s="51"/>
      <c r="CI61" s="50"/>
      <c r="CJ61" s="49"/>
      <c r="CK61" s="51"/>
      <c r="CL61" s="49"/>
      <c r="CM61" s="38"/>
      <c r="CN61" s="6"/>
      <c r="CO61" s="6"/>
      <c r="CP61" s="6"/>
      <c r="CQ61" s="6"/>
      <c r="CR61" s="6"/>
      <c r="CS61" s="6"/>
      <c r="CT61" s="6"/>
      <c r="CU61" s="6"/>
      <c r="CV61" s="6"/>
      <c r="CW61" s="6"/>
      <c r="CX61" s="6"/>
      <c r="CY61" s="39"/>
    </row>
    <row r="62" spans="1:103" ht="42.75" customHeight="1">
      <c r="A62" s="68" t="s">
        <v>361</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9"/>
      <c r="AP62" s="70"/>
      <c r="AQ62" s="71"/>
      <c r="AR62" s="71"/>
      <c r="AS62" s="71"/>
      <c r="AT62" s="71"/>
      <c r="AU62" s="71"/>
      <c r="AV62" s="71"/>
      <c r="AW62" s="72"/>
      <c r="AX62" s="73"/>
      <c r="AY62" s="74"/>
      <c r="AZ62" s="74"/>
      <c r="BA62" s="74"/>
      <c r="BB62" s="74"/>
      <c r="BC62" s="74"/>
      <c r="BD62" s="74"/>
      <c r="BE62" s="74"/>
      <c r="BF62" s="74"/>
      <c r="BG62" s="74"/>
      <c r="BH62" s="74"/>
      <c r="BI62" s="74"/>
      <c r="BJ62" s="75"/>
      <c r="BK62" s="73" t="s">
        <v>313</v>
      </c>
      <c r="BL62" s="74"/>
      <c r="BM62" s="74"/>
      <c r="BN62" s="74"/>
      <c r="BO62" s="74"/>
      <c r="BP62" s="74"/>
      <c r="BQ62" s="74"/>
      <c r="BR62" s="74"/>
      <c r="BS62" s="74"/>
      <c r="BT62" s="74"/>
      <c r="BU62" s="74"/>
      <c r="BV62" s="74"/>
      <c r="BW62" s="75"/>
      <c r="BX62" s="49">
        <f t="shared" si="1"/>
        <v>1100000</v>
      </c>
      <c r="BY62" s="50"/>
      <c r="BZ62" s="49">
        <v>1100000</v>
      </c>
      <c r="CA62" s="51"/>
      <c r="CB62" s="49"/>
      <c r="CC62" s="51"/>
      <c r="CD62" s="50"/>
      <c r="CE62" s="49"/>
      <c r="CF62" s="51"/>
      <c r="CG62" s="49"/>
      <c r="CH62" s="51"/>
      <c r="CI62" s="50"/>
      <c r="CJ62" s="49"/>
      <c r="CK62" s="51"/>
      <c r="CL62" s="49"/>
      <c r="CM62" s="38"/>
      <c r="CN62" s="6"/>
      <c r="CO62" s="6"/>
      <c r="CP62" s="6"/>
      <c r="CQ62" s="6"/>
      <c r="CR62" s="6"/>
      <c r="CS62" s="6"/>
      <c r="CT62" s="6"/>
      <c r="CU62" s="6"/>
      <c r="CV62" s="6"/>
      <c r="CW62" s="6"/>
      <c r="CX62" s="6"/>
      <c r="CY62" s="39"/>
    </row>
    <row r="63" spans="1:103" ht="42.75" customHeight="1">
      <c r="A63" s="68" t="s">
        <v>361</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9"/>
      <c r="AP63" s="70"/>
      <c r="AQ63" s="71"/>
      <c r="AR63" s="71"/>
      <c r="AS63" s="71"/>
      <c r="AT63" s="71"/>
      <c r="AU63" s="71"/>
      <c r="AV63" s="71"/>
      <c r="AW63" s="72"/>
      <c r="AX63" s="73"/>
      <c r="AY63" s="74"/>
      <c r="AZ63" s="74"/>
      <c r="BA63" s="74"/>
      <c r="BB63" s="74"/>
      <c r="BC63" s="74"/>
      <c r="BD63" s="74"/>
      <c r="BE63" s="74"/>
      <c r="BF63" s="74"/>
      <c r="BG63" s="74"/>
      <c r="BH63" s="74"/>
      <c r="BI63" s="74"/>
      <c r="BJ63" s="75"/>
      <c r="BK63" s="73" t="s">
        <v>313</v>
      </c>
      <c r="BL63" s="74"/>
      <c r="BM63" s="74"/>
      <c r="BN63" s="74"/>
      <c r="BO63" s="74"/>
      <c r="BP63" s="74"/>
      <c r="BQ63" s="74"/>
      <c r="BR63" s="74"/>
      <c r="BS63" s="74"/>
      <c r="BT63" s="74"/>
      <c r="BU63" s="74"/>
      <c r="BV63" s="74"/>
      <c r="BW63" s="75"/>
      <c r="BX63" s="49">
        <f>BZ63</f>
        <v>57894.74</v>
      </c>
      <c r="BY63" s="50"/>
      <c r="BZ63" s="49">
        <v>57894.74</v>
      </c>
      <c r="CA63" s="51"/>
      <c r="CB63" s="49"/>
      <c r="CC63" s="51"/>
      <c r="CD63" s="50"/>
      <c r="CE63" s="49"/>
      <c r="CF63" s="51"/>
      <c r="CG63" s="49"/>
      <c r="CH63" s="51"/>
      <c r="CI63" s="50"/>
      <c r="CJ63" s="49"/>
      <c r="CK63" s="51"/>
      <c r="CL63" s="49"/>
      <c r="CM63" s="38"/>
      <c r="CN63" s="6"/>
      <c r="CO63" s="6"/>
      <c r="CP63" s="6"/>
      <c r="CQ63" s="6"/>
      <c r="CR63" s="6"/>
      <c r="CS63" s="6"/>
      <c r="CT63" s="6"/>
      <c r="CU63" s="6"/>
      <c r="CV63" s="6"/>
      <c r="CW63" s="6"/>
      <c r="CX63" s="6"/>
      <c r="CY63" s="39"/>
    </row>
    <row r="64" spans="1:103" ht="51" customHeight="1">
      <c r="A64" s="68" t="s">
        <v>356</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9"/>
      <c r="AP64" s="70"/>
      <c r="AQ64" s="71"/>
      <c r="AR64" s="71"/>
      <c r="AS64" s="71"/>
      <c r="AT64" s="71"/>
      <c r="AU64" s="71"/>
      <c r="AV64" s="71"/>
      <c r="AW64" s="72"/>
      <c r="AX64" s="73"/>
      <c r="AY64" s="74"/>
      <c r="AZ64" s="74"/>
      <c r="BA64" s="74"/>
      <c r="BB64" s="74"/>
      <c r="BC64" s="74"/>
      <c r="BD64" s="74"/>
      <c r="BE64" s="74"/>
      <c r="BF64" s="74"/>
      <c r="BG64" s="74"/>
      <c r="BH64" s="74"/>
      <c r="BI64" s="74"/>
      <c r="BJ64" s="75"/>
      <c r="BK64" s="73" t="s">
        <v>313</v>
      </c>
      <c r="BL64" s="74"/>
      <c r="BM64" s="74"/>
      <c r="BN64" s="74"/>
      <c r="BO64" s="74"/>
      <c r="BP64" s="74"/>
      <c r="BQ64" s="74"/>
      <c r="BR64" s="74"/>
      <c r="BS64" s="74"/>
      <c r="BT64" s="74"/>
      <c r="BU64" s="74"/>
      <c r="BV64" s="74"/>
      <c r="BW64" s="75"/>
      <c r="BX64" s="49">
        <f t="shared" si="1"/>
        <v>714234.45</v>
      </c>
      <c r="BY64" s="50"/>
      <c r="BZ64" s="49">
        <v>714234.45</v>
      </c>
      <c r="CA64" s="51"/>
      <c r="CB64" s="49"/>
      <c r="CC64" s="51"/>
      <c r="CD64" s="50"/>
      <c r="CE64" s="49"/>
      <c r="CF64" s="51"/>
      <c r="CG64" s="49"/>
      <c r="CH64" s="51"/>
      <c r="CI64" s="50"/>
      <c r="CJ64" s="49"/>
      <c r="CK64" s="51"/>
      <c r="CL64" s="49"/>
      <c r="CM64" s="38"/>
      <c r="CN64" s="6"/>
      <c r="CO64" s="6"/>
      <c r="CP64" s="6"/>
      <c r="CQ64" s="6"/>
      <c r="CR64" s="6"/>
      <c r="CS64" s="6"/>
      <c r="CT64" s="6"/>
      <c r="CU64" s="6"/>
      <c r="CV64" s="6"/>
      <c r="CW64" s="6"/>
      <c r="CX64" s="6"/>
      <c r="CY64" s="39"/>
    </row>
    <row r="65" spans="1:103" ht="42.75" customHeight="1">
      <c r="A65" s="68" t="s">
        <v>360</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9"/>
      <c r="AP65" s="70"/>
      <c r="AQ65" s="71"/>
      <c r="AR65" s="71"/>
      <c r="AS65" s="71"/>
      <c r="AT65" s="71"/>
      <c r="AU65" s="71"/>
      <c r="AV65" s="71"/>
      <c r="AW65" s="72"/>
      <c r="AX65" s="73"/>
      <c r="AY65" s="74"/>
      <c r="AZ65" s="74"/>
      <c r="BA65" s="74"/>
      <c r="BB65" s="74"/>
      <c r="BC65" s="74"/>
      <c r="BD65" s="74"/>
      <c r="BE65" s="74"/>
      <c r="BF65" s="74"/>
      <c r="BG65" s="74"/>
      <c r="BH65" s="74"/>
      <c r="BI65" s="74"/>
      <c r="BJ65" s="75"/>
      <c r="BK65" s="73" t="s">
        <v>313</v>
      </c>
      <c r="BL65" s="74"/>
      <c r="BM65" s="74"/>
      <c r="BN65" s="74"/>
      <c r="BO65" s="74"/>
      <c r="BP65" s="74"/>
      <c r="BQ65" s="74"/>
      <c r="BR65" s="74"/>
      <c r="BS65" s="74"/>
      <c r="BT65" s="74"/>
      <c r="BU65" s="74"/>
      <c r="BV65" s="74"/>
      <c r="BW65" s="75"/>
      <c r="BX65" s="49">
        <f t="shared" si="1"/>
        <v>62560</v>
      </c>
      <c r="BY65" s="50"/>
      <c r="BZ65" s="49">
        <v>62560</v>
      </c>
      <c r="CA65" s="51"/>
      <c r="CB65" s="49"/>
      <c r="CC65" s="51"/>
      <c r="CD65" s="50"/>
      <c r="CE65" s="49"/>
      <c r="CF65" s="51"/>
      <c r="CG65" s="49"/>
      <c r="CH65" s="51"/>
      <c r="CI65" s="50"/>
      <c r="CJ65" s="49"/>
      <c r="CK65" s="51"/>
      <c r="CL65" s="49"/>
      <c r="CM65" s="38"/>
      <c r="CN65" s="6"/>
      <c r="CO65" s="6"/>
      <c r="CP65" s="6"/>
      <c r="CQ65" s="6"/>
      <c r="CR65" s="6"/>
      <c r="CS65" s="6"/>
      <c r="CT65" s="6"/>
      <c r="CU65" s="6"/>
      <c r="CV65" s="6"/>
      <c r="CW65" s="6"/>
      <c r="CX65" s="6"/>
      <c r="CY65" s="39"/>
    </row>
    <row r="66" spans="1:103" ht="26.25" customHeight="1">
      <c r="A66" s="68" t="s">
        <v>65</v>
      </c>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6"/>
      <c r="AP66" s="77" t="s">
        <v>66</v>
      </c>
      <c r="AQ66" s="78"/>
      <c r="AR66" s="78"/>
      <c r="AS66" s="78"/>
      <c r="AT66" s="78"/>
      <c r="AU66" s="78"/>
      <c r="AV66" s="78"/>
      <c r="AW66" s="79"/>
      <c r="AX66" s="73"/>
      <c r="AY66" s="78"/>
      <c r="AZ66" s="78"/>
      <c r="BA66" s="78"/>
      <c r="BB66" s="78"/>
      <c r="BC66" s="78"/>
      <c r="BD66" s="78"/>
      <c r="BE66" s="78"/>
      <c r="BF66" s="78"/>
      <c r="BG66" s="78"/>
      <c r="BH66" s="78"/>
      <c r="BI66" s="78"/>
      <c r="BJ66" s="79"/>
      <c r="BK66" s="73"/>
      <c r="BL66" s="78"/>
      <c r="BM66" s="78"/>
      <c r="BN66" s="78"/>
      <c r="BO66" s="78"/>
      <c r="BP66" s="78"/>
      <c r="BQ66" s="78"/>
      <c r="BR66" s="78"/>
      <c r="BS66" s="78"/>
      <c r="BT66" s="78"/>
      <c r="BU66" s="78"/>
      <c r="BV66" s="78"/>
      <c r="BW66" s="79"/>
      <c r="BX66" s="44"/>
      <c r="BY66" s="45"/>
      <c r="BZ66" s="44"/>
      <c r="CA66" s="46"/>
      <c r="CB66" s="44"/>
      <c r="CC66" s="46"/>
      <c r="CD66" s="45"/>
      <c r="CE66" s="44"/>
      <c r="CF66" s="46"/>
      <c r="CG66" s="44"/>
      <c r="CH66" s="46"/>
      <c r="CI66" s="45"/>
      <c r="CJ66" s="44"/>
      <c r="CK66" s="46"/>
      <c r="CL66" s="44"/>
      <c r="CM66" s="80"/>
      <c r="CN66" s="81"/>
      <c r="CO66" s="81"/>
      <c r="CP66" s="81"/>
      <c r="CQ66" s="81"/>
      <c r="CR66" s="81"/>
      <c r="CS66" s="81"/>
      <c r="CT66" s="81"/>
      <c r="CU66" s="81"/>
      <c r="CV66" s="81"/>
      <c r="CW66" s="81"/>
      <c r="CX66" s="81"/>
      <c r="CY66" s="82"/>
    </row>
    <row r="67" spans="1:103" ht="12" customHeight="1">
      <c r="A67" s="68"/>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6"/>
      <c r="AP67" s="77"/>
      <c r="AQ67" s="78"/>
      <c r="AR67" s="78"/>
      <c r="AS67" s="78"/>
      <c r="AT67" s="78"/>
      <c r="AU67" s="78"/>
      <c r="AV67" s="78"/>
      <c r="AW67" s="79"/>
      <c r="AX67" s="73"/>
      <c r="AY67" s="78"/>
      <c r="AZ67" s="78"/>
      <c r="BA67" s="78"/>
      <c r="BB67" s="78"/>
      <c r="BC67" s="78"/>
      <c r="BD67" s="78"/>
      <c r="BE67" s="78"/>
      <c r="BF67" s="78"/>
      <c r="BG67" s="78"/>
      <c r="BH67" s="78"/>
      <c r="BI67" s="78"/>
      <c r="BJ67" s="79"/>
      <c r="BK67" s="73"/>
      <c r="BL67" s="78"/>
      <c r="BM67" s="78"/>
      <c r="BN67" s="78"/>
      <c r="BO67" s="78"/>
      <c r="BP67" s="78"/>
      <c r="BQ67" s="78"/>
      <c r="BR67" s="78"/>
      <c r="BS67" s="78"/>
      <c r="BT67" s="78"/>
      <c r="BU67" s="78"/>
      <c r="BV67" s="78"/>
      <c r="BW67" s="79"/>
      <c r="BX67" s="44"/>
      <c r="BY67" s="45"/>
      <c r="BZ67" s="44"/>
      <c r="CA67" s="46"/>
      <c r="CB67" s="44"/>
      <c r="CC67" s="46"/>
      <c r="CD67" s="45"/>
      <c r="CE67" s="44"/>
      <c r="CF67" s="46"/>
      <c r="CG67" s="44"/>
      <c r="CH67" s="46"/>
      <c r="CI67" s="45"/>
      <c r="CJ67" s="44"/>
      <c r="CK67" s="46"/>
      <c r="CL67" s="44"/>
      <c r="CM67" s="80"/>
      <c r="CN67" s="81"/>
      <c r="CO67" s="81"/>
      <c r="CP67" s="81"/>
      <c r="CQ67" s="81"/>
      <c r="CR67" s="81"/>
      <c r="CS67" s="81"/>
      <c r="CT67" s="81"/>
      <c r="CU67" s="81"/>
      <c r="CV67" s="81"/>
      <c r="CW67" s="81"/>
      <c r="CX67" s="81"/>
      <c r="CY67" s="82"/>
    </row>
    <row r="68" spans="1:103" ht="20.25" customHeight="1">
      <c r="A68" s="68" t="s">
        <v>67</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6"/>
      <c r="AP68" s="77" t="s">
        <v>68</v>
      </c>
      <c r="AQ68" s="78"/>
      <c r="AR68" s="78"/>
      <c r="AS68" s="78"/>
      <c r="AT68" s="78"/>
      <c r="AU68" s="78"/>
      <c r="AV68" s="78"/>
      <c r="AW68" s="79"/>
      <c r="AX68" s="73"/>
      <c r="AY68" s="78"/>
      <c r="AZ68" s="78"/>
      <c r="BA68" s="78"/>
      <c r="BB68" s="78"/>
      <c r="BC68" s="78"/>
      <c r="BD68" s="78"/>
      <c r="BE68" s="78"/>
      <c r="BF68" s="78"/>
      <c r="BG68" s="78"/>
      <c r="BH68" s="78"/>
      <c r="BI68" s="78"/>
      <c r="BJ68" s="79"/>
      <c r="BK68" s="73"/>
      <c r="BL68" s="78"/>
      <c r="BM68" s="78"/>
      <c r="BN68" s="78"/>
      <c r="BO68" s="78"/>
      <c r="BP68" s="78"/>
      <c r="BQ68" s="78"/>
      <c r="BR68" s="78"/>
      <c r="BS68" s="78"/>
      <c r="BT68" s="78"/>
      <c r="BU68" s="78"/>
      <c r="BV68" s="78"/>
      <c r="BW68" s="79"/>
      <c r="BX68" s="44"/>
      <c r="BY68" s="45"/>
      <c r="BZ68" s="44"/>
      <c r="CA68" s="46"/>
      <c r="CB68" s="44"/>
      <c r="CC68" s="46"/>
      <c r="CD68" s="45"/>
      <c r="CE68" s="44"/>
      <c r="CF68" s="46"/>
      <c r="CG68" s="44"/>
      <c r="CH68" s="46"/>
      <c r="CI68" s="45"/>
      <c r="CJ68" s="44"/>
      <c r="CK68" s="46"/>
      <c r="CL68" s="44"/>
      <c r="CM68" s="80"/>
      <c r="CN68" s="81"/>
      <c r="CO68" s="81"/>
      <c r="CP68" s="81"/>
      <c r="CQ68" s="81"/>
      <c r="CR68" s="81"/>
      <c r="CS68" s="81"/>
      <c r="CT68" s="81"/>
      <c r="CU68" s="81"/>
      <c r="CV68" s="81"/>
      <c r="CW68" s="81"/>
      <c r="CX68" s="81"/>
      <c r="CY68" s="82"/>
    </row>
    <row r="69" spans="1:103" ht="9.75" customHeight="1">
      <c r="A69" s="89" t="s">
        <v>47</v>
      </c>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90"/>
      <c r="AQ69" s="91"/>
      <c r="AR69" s="91"/>
      <c r="AS69" s="91"/>
      <c r="AT69" s="91"/>
      <c r="AU69" s="91"/>
      <c r="AV69" s="91"/>
      <c r="AW69" s="92"/>
      <c r="AX69" s="98"/>
      <c r="AY69" s="91"/>
      <c r="AZ69" s="91"/>
      <c r="BA69" s="91"/>
      <c r="BB69" s="91"/>
      <c r="BC69" s="91"/>
      <c r="BD69" s="91"/>
      <c r="BE69" s="91"/>
      <c r="BF69" s="91"/>
      <c r="BG69" s="91"/>
      <c r="BH69" s="91"/>
      <c r="BI69" s="91"/>
      <c r="BJ69" s="92"/>
      <c r="BK69" s="98"/>
      <c r="BL69" s="91"/>
      <c r="BM69" s="91"/>
      <c r="BN69" s="91"/>
      <c r="BO69" s="91"/>
      <c r="BP69" s="91"/>
      <c r="BQ69" s="91"/>
      <c r="BR69" s="91"/>
      <c r="BS69" s="91"/>
      <c r="BT69" s="91"/>
      <c r="BU69" s="91"/>
      <c r="BV69" s="91"/>
      <c r="BW69" s="92"/>
      <c r="BX69" s="83"/>
      <c r="BY69" s="96"/>
      <c r="BZ69" s="47"/>
      <c r="CA69" s="48"/>
      <c r="CB69" s="47"/>
      <c r="CC69" s="83"/>
      <c r="CD69" s="96"/>
      <c r="CE69" s="47"/>
      <c r="CF69" s="48"/>
      <c r="CG69" s="47"/>
      <c r="CH69" s="83"/>
      <c r="CI69" s="96"/>
      <c r="CJ69" s="47"/>
      <c r="CK69" s="48"/>
      <c r="CL69" s="47"/>
      <c r="CM69" s="175"/>
      <c r="CN69" s="153"/>
      <c r="CO69" s="153"/>
      <c r="CP69" s="153"/>
      <c r="CQ69" s="153"/>
      <c r="CR69" s="153"/>
      <c r="CS69" s="153"/>
      <c r="CT69" s="153"/>
      <c r="CU69" s="153"/>
      <c r="CV69" s="153"/>
      <c r="CW69" s="153"/>
      <c r="CX69" s="153"/>
      <c r="CY69" s="176"/>
    </row>
    <row r="70" spans="1:103" ht="9.75" customHeight="1">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6"/>
      <c r="AP70" s="93"/>
      <c r="AQ70" s="94"/>
      <c r="AR70" s="94"/>
      <c r="AS70" s="94"/>
      <c r="AT70" s="94"/>
      <c r="AU70" s="94"/>
      <c r="AV70" s="94"/>
      <c r="AW70" s="95"/>
      <c r="AX70" s="99"/>
      <c r="AY70" s="94"/>
      <c r="AZ70" s="94"/>
      <c r="BA70" s="94"/>
      <c r="BB70" s="94"/>
      <c r="BC70" s="94"/>
      <c r="BD70" s="94"/>
      <c r="BE70" s="94"/>
      <c r="BF70" s="94"/>
      <c r="BG70" s="94"/>
      <c r="BH70" s="94"/>
      <c r="BI70" s="94"/>
      <c r="BJ70" s="95"/>
      <c r="BK70" s="99"/>
      <c r="BL70" s="94"/>
      <c r="BM70" s="94"/>
      <c r="BN70" s="94"/>
      <c r="BO70" s="94"/>
      <c r="BP70" s="94"/>
      <c r="BQ70" s="94"/>
      <c r="BR70" s="94"/>
      <c r="BS70" s="94"/>
      <c r="BT70" s="94"/>
      <c r="BU70" s="94"/>
      <c r="BV70" s="94"/>
      <c r="BW70" s="95"/>
      <c r="BX70" s="84"/>
      <c r="BY70" s="97"/>
      <c r="BZ70" s="49"/>
      <c r="CA70" s="51"/>
      <c r="CB70" s="49"/>
      <c r="CC70" s="84"/>
      <c r="CD70" s="97"/>
      <c r="CE70" s="49"/>
      <c r="CF70" s="51"/>
      <c r="CG70" s="49"/>
      <c r="CH70" s="84"/>
      <c r="CI70" s="97"/>
      <c r="CJ70" s="49"/>
      <c r="CK70" s="51"/>
      <c r="CL70" s="49"/>
      <c r="CM70" s="101"/>
      <c r="CN70" s="102"/>
      <c r="CO70" s="102"/>
      <c r="CP70" s="102"/>
      <c r="CQ70" s="102"/>
      <c r="CR70" s="102"/>
      <c r="CS70" s="102"/>
      <c r="CT70" s="102"/>
      <c r="CU70" s="102"/>
      <c r="CV70" s="102"/>
      <c r="CW70" s="102"/>
      <c r="CX70" s="102"/>
      <c r="CY70" s="103"/>
    </row>
    <row r="71" spans="1:103" ht="9.75" customHeight="1">
      <c r="A71" s="68"/>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6"/>
      <c r="AP71" s="77"/>
      <c r="AQ71" s="78"/>
      <c r="AR71" s="78"/>
      <c r="AS71" s="78"/>
      <c r="AT71" s="78"/>
      <c r="AU71" s="78"/>
      <c r="AV71" s="78"/>
      <c r="AW71" s="79"/>
      <c r="AX71" s="73"/>
      <c r="AY71" s="78"/>
      <c r="AZ71" s="78"/>
      <c r="BA71" s="78"/>
      <c r="BB71" s="78"/>
      <c r="BC71" s="78"/>
      <c r="BD71" s="78"/>
      <c r="BE71" s="78"/>
      <c r="BF71" s="78"/>
      <c r="BG71" s="78"/>
      <c r="BH71" s="78"/>
      <c r="BI71" s="78"/>
      <c r="BJ71" s="79"/>
      <c r="BK71" s="73"/>
      <c r="BL71" s="78"/>
      <c r="BM71" s="78"/>
      <c r="BN71" s="78"/>
      <c r="BO71" s="78"/>
      <c r="BP71" s="78"/>
      <c r="BQ71" s="78"/>
      <c r="BR71" s="78"/>
      <c r="BS71" s="78"/>
      <c r="BT71" s="78"/>
      <c r="BU71" s="78"/>
      <c r="BV71" s="78"/>
      <c r="BW71" s="79"/>
      <c r="BX71" s="44"/>
      <c r="BY71" s="45"/>
      <c r="BZ71" s="44"/>
      <c r="CA71" s="46"/>
      <c r="CB71" s="44"/>
      <c r="CC71" s="46"/>
      <c r="CD71" s="45"/>
      <c r="CE71" s="44"/>
      <c r="CF71" s="46"/>
      <c r="CG71" s="44"/>
      <c r="CH71" s="46"/>
      <c r="CI71" s="45"/>
      <c r="CJ71" s="44"/>
      <c r="CK71" s="46"/>
      <c r="CL71" s="44"/>
      <c r="CM71" s="80"/>
      <c r="CN71" s="81"/>
      <c r="CO71" s="81"/>
      <c r="CP71" s="81"/>
      <c r="CQ71" s="81"/>
      <c r="CR71" s="81"/>
      <c r="CS71" s="81"/>
      <c r="CT71" s="81"/>
      <c r="CU71" s="81"/>
      <c r="CV71" s="81"/>
      <c r="CW71" s="81"/>
      <c r="CX71" s="81"/>
      <c r="CY71" s="82"/>
    </row>
    <row r="72" spans="1:103" ht="16.5" customHeight="1">
      <c r="A72" s="68" t="s">
        <v>322</v>
      </c>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6"/>
      <c r="AP72" s="77" t="s">
        <v>69</v>
      </c>
      <c r="AQ72" s="78"/>
      <c r="AR72" s="78"/>
      <c r="AS72" s="78"/>
      <c r="AT72" s="78"/>
      <c r="AU72" s="78"/>
      <c r="AV72" s="78"/>
      <c r="AW72" s="79"/>
      <c r="AX72" s="73" t="s">
        <v>40</v>
      </c>
      <c r="AY72" s="78"/>
      <c r="AZ72" s="78"/>
      <c r="BA72" s="78"/>
      <c r="BB72" s="78"/>
      <c r="BC72" s="78"/>
      <c r="BD72" s="78"/>
      <c r="BE72" s="78"/>
      <c r="BF72" s="78"/>
      <c r="BG72" s="78"/>
      <c r="BH72" s="78"/>
      <c r="BI72" s="78"/>
      <c r="BJ72" s="79"/>
      <c r="BK72" s="73"/>
      <c r="BL72" s="78"/>
      <c r="BM72" s="78"/>
      <c r="BN72" s="78"/>
      <c r="BO72" s="78"/>
      <c r="BP72" s="78"/>
      <c r="BQ72" s="78"/>
      <c r="BR72" s="78"/>
      <c r="BS72" s="78"/>
      <c r="BT72" s="78"/>
      <c r="BU72" s="78"/>
      <c r="BV72" s="78"/>
      <c r="BW72" s="79"/>
      <c r="BX72" s="44"/>
      <c r="BY72" s="45"/>
      <c r="BZ72" s="44"/>
      <c r="CA72" s="46"/>
      <c r="CB72" s="44"/>
      <c r="CC72" s="46"/>
      <c r="CD72" s="45"/>
      <c r="CE72" s="44"/>
      <c r="CF72" s="46"/>
      <c r="CG72" s="44"/>
      <c r="CH72" s="46"/>
      <c r="CI72" s="45"/>
      <c r="CJ72" s="44"/>
      <c r="CK72" s="46"/>
      <c r="CL72" s="44"/>
      <c r="CM72" s="80"/>
      <c r="CN72" s="81"/>
      <c r="CO72" s="81"/>
      <c r="CP72" s="81"/>
      <c r="CQ72" s="81"/>
      <c r="CR72" s="81"/>
      <c r="CS72" s="81"/>
      <c r="CT72" s="81"/>
      <c r="CU72" s="81"/>
      <c r="CV72" s="81"/>
      <c r="CW72" s="81"/>
      <c r="CX72" s="81"/>
      <c r="CY72" s="82"/>
    </row>
    <row r="73" spans="1:103" ht="16.5" customHeight="1">
      <c r="A73" s="76" t="s">
        <v>70</v>
      </c>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77" t="s">
        <v>71</v>
      </c>
      <c r="AQ73" s="78"/>
      <c r="AR73" s="78"/>
      <c r="AS73" s="78"/>
      <c r="AT73" s="78"/>
      <c r="AU73" s="78"/>
      <c r="AV73" s="78"/>
      <c r="AW73" s="79"/>
      <c r="AX73" s="73" t="s">
        <v>72</v>
      </c>
      <c r="AY73" s="78"/>
      <c r="AZ73" s="78"/>
      <c r="BA73" s="78"/>
      <c r="BB73" s="78"/>
      <c r="BC73" s="78"/>
      <c r="BD73" s="78"/>
      <c r="BE73" s="78"/>
      <c r="BF73" s="78"/>
      <c r="BG73" s="78"/>
      <c r="BH73" s="78"/>
      <c r="BI73" s="78"/>
      <c r="BJ73" s="79"/>
      <c r="BK73" s="73"/>
      <c r="BL73" s="78"/>
      <c r="BM73" s="78"/>
      <c r="BN73" s="78"/>
      <c r="BO73" s="78"/>
      <c r="BP73" s="78"/>
      <c r="BQ73" s="78"/>
      <c r="BR73" s="78"/>
      <c r="BS73" s="78"/>
      <c r="BT73" s="78"/>
      <c r="BU73" s="78"/>
      <c r="BV73" s="78"/>
      <c r="BW73" s="79"/>
      <c r="BX73" s="44"/>
      <c r="BY73" s="45"/>
      <c r="BZ73" s="44"/>
      <c r="CA73" s="46"/>
      <c r="CB73" s="44"/>
      <c r="CC73" s="46"/>
      <c r="CD73" s="45"/>
      <c r="CE73" s="44"/>
      <c r="CF73" s="46"/>
      <c r="CG73" s="44"/>
      <c r="CH73" s="46"/>
      <c r="CI73" s="45"/>
      <c r="CJ73" s="44"/>
      <c r="CK73" s="46"/>
      <c r="CL73" s="44"/>
      <c r="CM73" s="80" t="s">
        <v>40</v>
      </c>
      <c r="CN73" s="81"/>
      <c r="CO73" s="81"/>
      <c r="CP73" s="81"/>
      <c r="CQ73" s="81"/>
      <c r="CR73" s="81"/>
      <c r="CS73" s="81"/>
      <c r="CT73" s="81"/>
      <c r="CU73" s="81"/>
      <c r="CV73" s="81"/>
      <c r="CW73" s="81"/>
      <c r="CX73" s="81"/>
      <c r="CY73" s="82"/>
    </row>
    <row r="74" spans="1:103" ht="9.75" customHeight="1">
      <c r="A74" s="68"/>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6"/>
      <c r="AP74" s="77"/>
      <c r="AQ74" s="78"/>
      <c r="AR74" s="78"/>
      <c r="AS74" s="78"/>
      <c r="AT74" s="78"/>
      <c r="AU74" s="78"/>
      <c r="AV74" s="78"/>
      <c r="AW74" s="79"/>
      <c r="AX74" s="73"/>
      <c r="AY74" s="78"/>
      <c r="AZ74" s="78"/>
      <c r="BA74" s="78"/>
      <c r="BB74" s="78"/>
      <c r="BC74" s="78"/>
      <c r="BD74" s="78"/>
      <c r="BE74" s="78"/>
      <c r="BF74" s="78"/>
      <c r="BG74" s="78"/>
      <c r="BH74" s="78"/>
      <c r="BI74" s="78"/>
      <c r="BJ74" s="79"/>
      <c r="BK74" s="73"/>
      <c r="BL74" s="78"/>
      <c r="BM74" s="78"/>
      <c r="BN74" s="78"/>
      <c r="BO74" s="78"/>
      <c r="BP74" s="78"/>
      <c r="BQ74" s="78"/>
      <c r="BR74" s="78"/>
      <c r="BS74" s="78"/>
      <c r="BT74" s="78"/>
      <c r="BU74" s="78"/>
      <c r="BV74" s="78"/>
      <c r="BW74" s="79"/>
      <c r="BX74" s="44"/>
      <c r="BY74" s="45"/>
      <c r="BZ74" s="44"/>
      <c r="CA74" s="46"/>
      <c r="CB74" s="44"/>
      <c r="CC74" s="46"/>
      <c r="CD74" s="45"/>
      <c r="CE74" s="44"/>
      <c r="CF74" s="46"/>
      <c r="CG74" s="44"/>
      <c r="CH74" s="46"/>
      <c r="CI74" s="45"/>
      <c r="CJ74" s="44"/>
      <c r="CK74" s="46"/>
      <c r="CL74" s="44"/>
      <c r="CM74" s="80"/>
      <c r="CN74" s="81"/>
      <c r="CO74" s="81"/>
      <c r="CP74" s="81"/>
      <c r="CQ74" s="81"/>
      <c r="CR74" s="81"/>
      <c r="CS74" s="81"/>
      <c r="CT74" s="81"/>
      <c r="CU74" s="81"/>
      <c r="CV74" s="81"/>
      <c r="CW74" s="81"/>
      <c r="CX74" s="81"/>
      <c r="CY74" s="82"/>
    </row>
    <row r="75" spans="1:103" s="22" customFormat="1" ht="18" customHeight="1">
      <c r="A75" s="87" t="s">
        <v>73</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163" t="s">
        <v>74</v>
      </c>
      <c r="AQ75" s="164"/>
      <c r="AR75" s="164"/>
      <c r="AS75" s="164"/>
      <c r="AT75" s="164"/>
      <c r="AU75" s="164"/>
      <c r="AV75" s="164"/>
      <c r="AW75" s="165"/>
      <c r="AX75" s="166" t="s">
        <v>40</v>
      </c>
      <c r="AY75" s="164"/>
      <c r="AZ75" s="164"/>
      <c r="BA75" s="164"/>
      <c r="BB75" s="164"/>
      <c r="BC75" s="164"/>
      <c r="BD75" s="164"/>
      <c r="BE75" s="164"/>
      <c r="BF75" s="164"/>
      <c r="BG75" s="164"/>
      <c r="BH75" s="164"/>
      <c r="BI75" s="164"/>
      <c r="BJ75" s="165"/>
      <c r="BK75" s="166"/>
      <c r="BL75" s="164"/>
      <c r="BM75" s="164"/>
      <c r="BN75" s="164"/>
      <c r="BO75" s="164"/>
      <c r="BP75" s="164"/>
      <c r="BQ75" s="164"/>
      <c r="BR75" s="164"/>
      <c r="BS75" s="164"/>
      <c r="BT75" s="164"/>
      <c r="BU75" s="164"/>
      <c r="BV75" s="164"/>
      <c r="BW75" s="165"/>
      <c r="BX75" s="52">
        <f>BY75+BZ75+CB75</f>
        <v>39557146.89</v>
      </c>
      <c r="BY75" s="53">
        <f>BY76+BY97+BY111+BY90</f>
        <v>28308578.3</v>
      </c>
      <c r="BZ75" s="53">
        <f>BZ76+BZ97+BZ111+BZ107</f>
        <v>8106803.65</v>
      </c>
      <c r="CA75" s="53"/>
      <c r="CB75" s="52">
        <f>CB76+CB111</f>
        <v>3141764.94</v>
      </c>
      <c r="CC75" s="54">
        <f>CD75+CE75+CF75+CG75</f>
        <v>30954876.8</v>
      </c>
      <c r="CD75" s="53">
        <f>CD76+CD111</f>
        <v>28364429</v>
      </c>
      <c r="CE75" s="53">
        <f>CE76+CE97+CE111</f>
        <v>153100</v>
      </c>
      <c r="CF75" s="53"/>
      <c r="CG75" s="52">
        <f>CG111</f>
        <v>2437347.8</v>
      </c>
      <c r="CH75" s="54">
        <f>CI75+CJ75+CK75+CL75</f>
        <v>31087121.8</v>
      </c>
      <c r="CI75" s="53">
        <f>CI76+CI90+CI111</f>
        <v>28496674</v>
      </c>
      <c r="CJ75" s="53">
        <f>CE75</f>
        <v>153100</v>
      </c>
      <c r="CK75" s="53"/>
      <c r="CL75" s="53">
        <f>CG75</f>
        <v>2437347.8</v>
      </c>
      <c r="CM75" s="172"/>
      <c r="CN75" s="173"/>
      <c r="CO75" s="173"/>
      <c r="CP75" s="173"/>
      <c r="CQ75" s="173"/>
      <c r="CR75" s="173"/>
      <c r="CS75" s="173"/>
      <c r="CT75" s="173"/>
      <c r="CU75" s="173"/>
      <c r="CV75" s="173"/>
      <c r="CW75" s="173"/>
      <c r="CX75" s="173"/>
      <c r="CY75" s="174"/>
    </row>
    <row r="76" spans="1:103" ht="27.75" customHeight="1">
      <c r="A76" s="76" t="s">
        <v>75</v>
      </c>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77" t="s">
        <v>76</v>
      </c>
      <c r="AQ76" s="78"/>
      <c r="AR76" s="78"/>
      <c r="AS76" s="78"/>
      <c r="AT76" s="78"/>
      <c r="AU76" s="78"/>
      <c r="AV76" s="78"/>
      <c r="AW76" s="79"/>
      <c r="AX76" s="73" t="s">
        <v>40</v>
      </c>
      <c r="AY76" s="78"/>
      <c r="AZ76" s="78"/>
      <c r="BA76" s="78"/>
      <c r="BB76" s="78"/>
      <c r="BC76" s="78"/>
      <c r="BD76" s="78"/>
      <c r="BE76" s="78"/>
      <c r="BF76" s="78"/>
      <c r="BG76" s="78"/>
      <c r="BH76" s="78"/>
      <c r="BI76" s="78"/>
      <c r="BJ76" s="79"/>
      <c r="BK76" s="73"/>
      <c r="BL76" s="78"/>
      <c r="BM76" s="78"/>
      <c r="BN76" s="78"/>
      <c r="BO76" s="78"/>
      <c r="BP76" s="78"/>
      <c r="BQ76" s="78"/>
      <c r="BR76" s="78"/>
      <c r="BS76" s="78"/>
      <c r="BT76" s="78"/>
      <c r="BU76" s="78"/>
      <c r="BV76" s="78"/>
      <c r="BW76" s="79"/>
      <c r="BX76" s="44">
        <f>BY76+BZ76+CB76</f>
        <v>22526238.53</v>
      </c>
      <c r="BY76" s="45">
        <f>BY77+BY79+BY80+BY82+BY78</f>
        <v>22314548.53</v>
      </c>
      <c r="BZ76" s="45">
        <f>BZ77+BZ79+BZ80+BZ82</f>
        <v>153100</v>
      </c>
      <c r="CA76" s="45"/>
      <c r="CB76" s="44">
        <f>CB77+CB82</f>
        <v>58590</v>
      </c>
      <c r="CC76" s="46">
        <f>CD76+CE76+CF76+CG76</f>
        <v>23534909.53</v>
      </c>
      <c r="CD76" s="45">
        <f>CD77+CD79+CD80+CD82+CD78</f>
        <v>23381809.53</v>
      </c>
      <c r="CE76" s="45">
        <f>CE77+CE82</f>
        <v>153100</v>
      </c>
      <c r="CF76" s="45"/>
      <c r="CG76" s="44"/>
      <c r="CH76" s="46">
        <f>CI76+CJ76+CK76+CL76</f>
        <v>23534909.53</v>
      </c>
      <c r="CI76" s="45">
        <f aca="true" t="shared" si="2" ref="CI76:CI83">CD76</f>
        <v>23381809.53</v>
      </c>
      <c r="CJ76" s="45">
        <f>CE76</f>
        <v>153100</v>
      </c>
      <c r="CK76" s="45"/>
      <c r="CL76" s="45"/>
      <c r="CM76" s="80" t="s">
        <v>40</v>
      </c>
      <c r="CN76" s="81"/>
      <c r="CO76" s="81"/>
      <c r="CP76" s="81"/>
      <c r="CQ76" s="81"/>
      <c r="CR76" s="81"/>
      <c r="CS76" s="81"/>
      <c r="CT76" s="81"/>
      <c r="CU76" s="81"/>
      <c r="CV76" s="81"/>
      <c r="CW76" s="81"/>
      <c r="CX76" s="81"/>
      <c r="CY76" s="82"/>
    </row>
    <row r="77" spans="1:103" ht="31.5" customHeight="1">
      <c r="A77" s="76" t="s">
        <v>77</v>
      </c>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77" t="s">
        <v>78</v>
      </c>
      <c r="AQ77" s="78"/>
      <c r="AR77" s="78"/>
      <c r="AS77" s="78"/>
      <c r="AT77" s="78"/>
      <c r="AU77" s="78"/>
      <c r="AV77" s="78"/>
      <c r="AW77" s="79"/>
      <c r="AX77" s="73" t="s">
        <v>79</v>
      </c>
      <c r="AY77" s="78"/>
      <c r="AZ77" s="78"/>
      <c r="BA77" s="78"/>
      <c r="BB77" s="78"/>
      <c r="BC77" s="78"/>
      <c r="BD77" s="78"/>
      <c r="BE77" s="78"/>
      <c r="BF77" s="78"/>
      <c r="BG77" s="78"/>
      <c r="BH77" s="78"/>
      <c r="BI77" s="78"/>
      <c r="BJ77" s="79"/>
      <c r="BK77" s="73" t="s">
        <v>329</v>
      </c>
      <c r="BL77" s="78"/>
      <c r="BM77" s="78"/>
      <c r="BN77" s="78"/>
      <c r="BO77" s="78"/>
      <c r="BP77" s="78"/>
      <c r="BQ77" s="78"/>
      <c r="BR77" s="78"/>
      <c r="BS77" s="78"/>
      <c r="BT77" s="78"/>
      <c r="BU77" s="78"/>
      <c r="BV77" s="78"/>
      <c r="BW77" s="79"/>
      <c r="BX77" s="44">
        <f>BY77+BZ77+CB77</f>
        <v>17163097.63</v>
      </c>
      <c r="BY77" s="45">
        <f>1761688.64+15265481.66-26661</f>
        <v>17000509.3</v>
      </c>
      <c r="BZ77" s="44">
        <v>117588.33</v>
      </c>
      <c r="CA77" s="46"/>
      <c r="CB77" s="44">
        <v>45000</v>
      </c>
      <c r="CC77" s="46">
        <f>CD77+CE77+CF77+CG77</f>
        <v>18185358.63</v>
      </c>
      <c r="CD77" s="45">
        <f>1761688.64+15265481.66+1040600</f>
        <v>18067770.3</v>
      </c>
      <c r="CE77" s="44">
        <v>117588.33</v>
      </c>
      <c r="CF77" s="46"/>
      <c r="CG77" s="44"/>
      <c r="CH77" s="46">
        <f>CI77+CJ77+CK77+CL77</f>
        <v>18185358.63</v>
      </c>
      <c r="CI77" s="45">
        <f t="shared" si="2"/>
        <v>18067770.3</v>
      </c>
      <c r="CJ77" s="44">
        <f>CE77</f>
        <v>117588.33</v>
      </c>
      <c r="CK77" s="46"/>
      <c r="CL77" s="45"/>
      <c r="CM77" s="80" t="s">
        <v>40</v>
      </c>
      <c r="CN77" s="81"/>
      <c r="CO77" s="81"/>
      <c r="CP77" s="81"/>
      <c r="CQ77" s="81"/>
      <c r="CR77" s="81"/>
      <c r="CS77" s="81"/>
      <c r="CT77" s="81"/>
      <c r="CU77" s="81"/>
      <c r="CV77" s="81"/>
      <c r="CW77" s="81"/>
      <c r="CX77" s="81"/>
      <c r="CY77" s="82"/>
    </row>
    <row r="78" spans="1:103" ht="30.75" customHeight="1">
      <c r="A78" s="76" t="s">
        <v>314</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7" t="s">
        <v>78</v>
      </c>
      <c r="AQ78" s="78"/>
      <c r="AR78" s="78"/>
      <c r="AS78" s="78"/>
      <c r="AT78" s="78"/>
      <c r="AU78" s="78"/>
      <c r="AV78" s="78"/>
      <c r="AW78" s="79"/>
      <c r="AX78" s="73" t="s">
        <v>79</v>
      </c>
      <c r="AY78" s="78"/>
      <c r="AZ78" s="78"/>
      <c r="BA78" s="78"/>
      <c r="BB78" s="78"/>
      <c r="BC78" s="78"/>
      <c r="BD78" s="78"/>
      <c r="BE78" s="78"/>
      <c r="BF78" s="78"/>
      <c r="BG78" s="78"/>
      <c r="BH78" s="78"/>
      <c r="BI78" s="78"/>
      <c r="BJ78" s="79"/>
      <c r="BK78" s="73" t="s">
        <v>330</v>
      </c>
      <c r="BL78" s="78"/>
      <c r="BM78" s="78"/>
      <c r="BN78" s="78"/>
      <c r="BO78" s="78"/>
      <c r="BP78" s="78"/>
      <c r="BQ78" s="78"/>
      <c r="BR78" s="78"/>
      <c r="BS78" s="78"/>
      <c r="BT78" s="78"/>
      <c r="BU78" s="78"/>
      <c r="BV78" s="78"/>
      <c r="BW78" s="79"/>
      <c r="BX78" s="44">
        <f>BY78+BZ78+CA78+CB78</f>
        <v>139285.41999999998</v>
      </c>
      <c r="BY78" s="45">
        <f>98922+40363.42</f>
        <v>139285.41999999998</v>
      </c>
      <c r="BZ78" s="44"/>
      <c r="CA78" s="46"/>
      <c r="CB78" s="44"/>
      <c r="CC78" s="46">
        <f>CD78+CE78+CF78+CG78</f>
        <v>98922</v>
      </c>
      <c r="CD78" s="45">
        <f>72261+26661</f>
        <v>98922</v>
      </c>
      <c r="CE78" s="44"/>
      <c r="CF78" s="46"/>
      <c r="CG78" s="44"/>
      <c r="CH78" s="46">
        <f>CI78+CJ78+CK78+CL78</f>
        <v>98922</v>
      </c>
      <c r="CI78" s="45">
        <f t="shared" si="2"/>
        <v>98922</v>
      </c>
      <c r="CJ78" s="44"/>
      <c r="CK78" s="46"/>
      <c r="CL78" s="45"/>
      <c r="CM78" s="35"/>
      <c r="CN78" s="36"/>
      <c r="CO78" s="36"/>
      <c r="CP78" s="36"/>
      <c r="CQ78" s="36"/>
      <c r="CR78" s="36"/>
      <c r="CS78" s="36"/>
      <c r="CT78" s="36"/>
      <c r="CU78" s="36"/>
      <c r="CV78" s="36"/>
      <c r="CW78" s="36"/>
      <c r="CX78" s="36"/>
      <c r="CY78" s="37"/>
    </row>
    <row r="79" spans="1:103" ht="30.75" customHeight="1">
      <c r="A79" s="68" t="s">
        <v>80</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6"/>
      <c r="AP79" s="77" t="s">
        <v>81</v>
      </c>
      <c r="AQ79" s="78"/>
      <c r="AR79" s="78"/>
      <c r="AS79" s="78"/>
      <c r="AT79" s="78"/>
      <c r="AU79" s="78"/>
      <c r="AV79" s="78"/>
      <c r="AW79" s="79"/>
      <c r="AX79" s="73" t="s">
        <v>82</v>
      </c>
      <c r="AY79" s="78"/>
      <c r="AZ79" s="78"/>
      <c r="BA79" s="78"/>
      <c r="BB79" s="78"/>
      <c r="BC79" s="78"/>
      <c r="BD79" s="78"/>
      <c r="BE79" s="78"/>
      <c r="BF79" s="78"/>
      <c r="BG79" s="78"/>
      <c r="BH79" s="78"/>
      <c r="BI79" s="78"/>
      <c r="BJ79" s="79"/>
      <c r="BK79" s="73" t="s">
        <v>330</v>
      </c>
      <c r="BL79" s="78"/>
      <c r="BM79" s="78"/>
      <c r="BN79" s="78"/>
      <c r="BO79" s="78"/>
      <c r="BP79" s="78"/>
      <c r="BQ79" s="78"/>
      <c r="BR79" s="78"/>
      <c r="BS79" s="78"/>
      <c r="BT79" s="78"/>
      <c r="BU79" s="78"/>
      <c r="BV79" s="78"/>
      <c r="BW79" s="79"/>
      <c r="BX79" s="44"/>
      <c r="BY79" s="45"/>
      <c r="BZ79" s="44"/>
      <c r="CA79" s="46"/>
      <c r="CB79" s="44"/>
      <c r="CC79" s="46"/>
      <c r="CD79" s="45"/>
      <c r="CE79" s="44"/>
      <c r="CF79" s="46"/>
      <c r="CG79" s="44"/>
      <c r="CH79" s="46"/>
      <c r="CI79" s="45"/>
      <c r="CJ79" s="44"/>
      <c r="CK79" s="46"/>
      <c r="CL79" s="45"/>
      <c r="CM79" s="80" t="s">
        <v>40</v>
      </c>
      <c r="CN79" s="81"/>
      <c r="CO79" s="81"/>
      <c r="CP79" s="81"/>
      <c r="CQ79" s="81"/>
      <c r="CR79" s="81"/>
      <c r="CS79" s="81"/>
      <c r="CT79" s="81"/>
      <c r="CU79" s="81"/>
      <c r="CV79" s="81"/>
      <c r="CW79" s="81"/>
      <c r="CX79" s="81"/>
      <c r="CY79" s="82"/>
    </row>
    <row r="80" spans="1:103" ht="30.75" customHeight="1">
      <c r="A80" s="68" t="s">
        <v>80</v>
      </c>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6"/>
      <c r="AP80" s="77" t="s">
        <v>81</v>
      </c>
      <c r="AQ80" s="78"/>
      <c r="AR80" s="78"/>
      <c r="AS80" s="78"/>
      <c r="AT80" s="78"/>
      <c r="AU80" s="78"/>
      <c r="AV80" s="78"/>
      <c r="AW80" s="79"/>
      <c r="AX80" s="73" t="s">
        <v>82</v>
      </c>
      <c r="AY80" s="78"/>
      <c r="AZ80" s="78"/>
      <c r="BA80" s="78"/>
      <c r="BB80" s="78"/>
      <c r="BC80" s="78"/>
      <c r="BD80" s="78"/>
      <c r="BE80" s="78"/>
      <c r="BF80" s="78"/>
      <c r="BG80" s="78"/>
      <c r="BH80" s="78"/>
      <c r="BI80" s="78"/>
      <c r="BJ80" s="79"/>
      <c r="BK80" s="73" t="s">
        <v>331</v>
      </c>
      <c r="BL80" s="78"/>
      <c r="BM80" s="78"/>
      <c r="BN80" s="78"/>
      <c r="BO80" s="78"/>
      <c r="BP80" s="78"/>
      <c r="BQ80" s="78"/>
      <c r="BR80" s="78"/>
      <c r="BS80" s="78"/>
      <c r="BT80" s="78"/>
      <c r="BU80" s="78"/>
      <c r="BV80" s="78"/>
      <c r="BW80" s="79"/>
      <c r="BX80" s="44">
        <f>BY80+BZ80+CA80+CB80</f>
        <v>40600</v>
      </c>
      <c r="BY80" s="45">
        <f>40600</f>
        <v>40600</v>
      </c>
      <c r="BZ80" s="44"/>
      <c r="CA80" s="46"/>
      <c r="CB80" s="44"/>
      <c r="CC80" s="46">
        <f>CD80+CE80+CF80+CG80</f>
        <v>40600</v>
      </c>
      <c r="CD80" s="45">
        <v>40600</v>
      </c>
      <c r="CE80" s="44"/>
      <c r="CF80" s="46"/>
      <c r="CG80" s="44"/>
      <c r="CH80" s="46">
        <f>CI80+CJ80+CK80+CL80</f>
        <v>40600</v>
      </c>
      <c r="CI80" s="45">
        <f t="shared" si="2"/>
        <v>40600</v>
      </c>
      <c r="CJ80" s="44"/>
      <c r="CK80" s="46"/>
      <c r="CL80" s="45"/>
      <c r="CM80" s="35"/>
      <c r="CN80" s="36"/>
      <c r="CO80" s="36"/>
      <c r="CP80" s="36"/>
      <c r="CQ80" s="36"/>
      <c r="CR80" s="36"/>
      <c r="CS80" s="36"/>
      <c r="CT80" s="36"/>
      <c r="CU80" s="36"/>
      <c r="CV80" s="36"/>
      <c r="CW80" s="36"/>
      <c r="CX80" s="36"/>
      <c r="CY80" s="37"/>
    </row>
    <row r="81" spans="1:103" ht="30.75" customHeight="1">
      <c r="A81" s="76" t="s">
        <v>83</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77" t="s">
        <v>84</v>
      </c>
      <c r="AQ81" s="78"/>
      <c r="AR81" s="78"/>
      <c r="AS81" s="78"/>
      <c r="AT81" s="78"/>
      <c r="AU81" s="78"/>
      <c r="AV81" s="78"/>
      <c r="AW81" s="79"/>
      <c r="AX81" s="73" t="s">
        <v>85</v>
      </c>
      <c r="AY81" s="78"/>
      <c r="AZ81" s="78"/>
      <c r="BA81" s="78"/>
      <c r="BB81" s="78"/>
      <c r="BC81" s="78"/>
      <c r="BD81" s="78"/>
      <c r="BE81" s="78"/>
      <c r="BF81" s="78"/>
      <c r="BG81" s="78"/>
      <c r="BH81" s="78"/>
      <c r="BI81" s="78"/>
      <c r="BJ81" s="79"/>
      <c r="BK81" s="73"/>
      <c r="BL81" s="78"/>
      <c r="BM81" s="78"/>
      <c r="BN81" s="78"/>
      <c r="BO81" s="78"/>
      <c r="BP81" s="78"/>
      <c r="BQ81" s="78"/>
      <c r="BR81" s="78"/>
      <c r="BS81" s="78"/>
      <c r="BT81" s="78"/>
      <c r="BU81" s="78"/>
      <c r="BV81" s="78"/>
      <c r="BW81" s="79"/>
      <c r="BX81" s="44"/>
      <c r="BY81" s="45"/>
      <c r="BZ81" s="44"/>
      <c r="CA81" s="46"/>
      <c r="CB81" s="44"/>
      <c r="CC81" s="46"/>
      <c r="CD81" s="45"/>
      <c r="CE81" s="44"/>
      <c r="CF81" s="46"/>
      <c r="CG81" s="44"/>
      <c r="CH81" s="46"/>
      <c r="CI81" s="45"/>
      <c r="CJ81" s="44"/>
      <c r="CK81" s="46"/>
      <c r="CL81" s="45"/>
      <c r="CM81" s="80" t="s">
        <v>40</v>
      </c>
      <c r="CN81" s="81"/>
      <c r="CO81" s="81"/>
      <c r="CP81" s="81"/>
      <c r="CQ81" s="81"/>
      <c r="CR81" s="81"/>
      <c r="CS81" s="81"/>
      <c r="CT81" s="81"/>
      <c r="CU81" s="81"/>
      <c r="CV81" s="81"/>
      <c r="CW81" s="81"/>
      <c r="CX81" s="81"/>
      <c r="CY81" s="82"/>
    </row>
    <row r="82" spans="1:103" ht="49.5" customHeight="1">
      <c r="A82" s="76" t="s">
        <v>86</v>
      </c>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77" t="s">
        <v>87</v>
      </c>
      <c r="AQ82" s="78"/>
      <c r="AR82" s="78"/>
      <c r="AS82" s="78"/>
      <c r="AT82" s="78"/>
      <c r="AU82" s="78"/>
      <c r="AV82" s="78"/>
      <c r="AW82" s="79"/>
      <c r="AX82" s="73" t="s">
        <v>88</v>
      </c>
      <c r="AY82" s="78"/>
      <c r="AZ82" s="78"/>
      <c r="BA82" s="78"/>
      <c r="BB82" s="78"/>
      <c r="BC82" s="78"/>
      <c r="BD82" s="78"/>
      <c r="BE82" s="78"/>
      <c r="BF82" s="78"/>
      <c r="BG82" s="78"/>
      <c r="BH82" s="78"/>
      <c r="BI82" s="78"/>
      <c r="BJ82" s="79"/>
      <c r="BK82" s="73"/>
      <c r="BL82" s="78"/>
      <c r="BM82" s="78"/>
      <c r="BN82" s="78"/>
      <c r="BO82" s="78"/>
      <c r="BP82" s="78"/>
      <c r="BQ82" s="78"/>
      <c r="BR82" s="78"/>
      <c r="BS82" s="78"/>
      <c r="BT82" s="78"/>
      <c r="BU82" s="78"/>
      <c r="BV82" s="78"/>
      <c r="BW82" s="79"/>
      <c r="BX82" s="44">
        <f>BY82+BZ82+CA82+CB82</f>
        <v>5183255.4799999995</v>
      </c>
      <c r="BY82" s="45">
        <f>BY83</f>
        <v>5134153.81</v>
      </c>
      <c r="BZ82" s="45">
        <f>BZ83</f>
        <v>35511.67</v>
      </c>
      <c r="CA82" s="45"/>
      <c r="CB82" s="44">
        <f>CB83</f>
        <v>13590</v>
      </c>
      <c r="CC82" s="46">
        <f>CD82+CE82+CF82+CG82</f>
        <v>5210028.9</v>
      </c>
      <c r="CD82" s="45">
        <f>CD83</f>
        <v>5174517.23</v>
      </c>
      <c r="CE82" s="44">
        <f>CE83</f>
        <v>35511.67</v>
      </c>
      <c r="CF82" s="46"/>
      <c r="CG82" s="44"/>
      <c r="CH82" s="46">
        <f>CI82+CJ82+CK82+CL82</f>
        <v>5210028.9</v>
      </c>
      <c r="CI82" s="45">
        <f t="shared" si="2"/>
        <v>5174517.23</v>
      </c>
      <c r="CJ82" s="44">
        <f>CE82</f>
        <v>35511.67</v>
      </c>
      <c r="CK82" s="46"/>
      <c r="CL82" s="45"/>
      <c r="CM82" s="80" t="s">
        <v>40</v>
      </c>
      <c r="CN82" s="81"/>
      <c r="CO82" s="81"/>
      <c r="CP82" s="81"/>
      <c r="CQ82" s="81"/>
      <c r="CR82" s="81"/>
      <c r="CS82" s="81"/>
      <c r="CT82" s="81"/>
      <c r="CU82" s="81"/>
      <c r="CV82" s="81"/>
      <c r="CW82" s="81"/>
      <c r="CX82" s="81"/>
      <c r="CY82" s="82"/>
    </row>
    <row r="83" spans="1:103" ht="30.75" customHeight="1">
      <c r="A83" s="76" t="s">
        <v>89</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178"/>
      <c r="AP83" s="77" t="s">
        <v>90</v>
      </c>
      <c r="AQ83" s="78"/>
      <c r="AR83" s="78"/>
      <c r="AS83" s="78"/>
      <c r="AT83" s="78"/>
      <c r="AU83" s="78"/>
      <c r="AV83" s="78"/>
      <c r="AW83" s="79"/>
      <c r="AX83" s="73" t="s">
        <v>88</v>
      </c>
      <c r="AY83" s="78"/>
      <c r="AZ83" s="78"/>
      <c r="BA83" s="78"/>
      <c r="BB83" s="78"/>
      <c r="BC83" s="78"/>
      <c r="BD83" s="78"/>
      <c r="BE83" s="78"/>
      <c r="BF83" s="78"/>
      <c r="BG83" s="78"/>
      <c r="BH83" s="78"/>
      <c r="BI83" s="78"/>
      <c r="BJ83" s="79"/>
      <c r="BK83" s="73" t="s">
        <v>332</v>
      </c>
      <c r="BL83" s="78"/>
      <c r="BM83" s="78"/>
      <c r="BN83" s="78"/>
      <c r="BO83" s="78"/>
      <c r="BP83" s="78"/>
      <c r="BQ83" s="78"/>
      <c r="BR83" s="78"/>
      <c r="BS83" s="78"/>
      <c r="BT83" s="78"/>
      <c r="BU83" s="78"/>
      <c r="BV83" s="78"/>
      <c r="BW83" s="79"/>
      <c r="BX83" s="44">
        <f>BY83+BZ83+CA83+CB83</f>
        <v>5183255.4799999995</v>
      </c>
      <c r="BY83" s="45">
        <v>5134153.81</v>
      </c>
      <c r="BZ83" s="44">
        <v>35511.67</v>
      </c>
      <c r="CA83" s="46"/>
      <c r="CB83" s="44">
        <v>13590</v>
      </c>
      <c r="CC83" s="46">
        <f>CD83+CE83+CF83+CG83</f>
        <v>5210028.9</v>
      </c>
      <c r="CD83" s="45">
        <f>564341.77+4610175.46</f>
        <v>5174517.23</v>
      </c>
      <c r="CE83" s="44">
        <v>35511.67</v>
      </c>
      <c r="CF83" s="46"/>
      <c r="CG83" s="44"/>
      <c r="CH83" s="46">
        <f>CI83+CJ83+CK83+CL83</f>
        <v>5210028.9</v>
      </c>
      <c r="CI83" s="45">
        <f t="shared" si="2"/>
        <v>5174517.23</v>
      </c>
      <c r="CJ83" s="44">
        <f>CE83</f>
        <v>35511.67</v>
      </c>
      <c r="CK83" s="46"/>
      <c r="CL83" s="45"/>
      <c r="CM83" s="80" t="s">
        <v>40</v>
      </c>
      <c r="CN83" s="81"/>
      <c r="CO83" s="81"/>
      <c r="CP83" s="81"/>
      <c r="CQ83" s="81"/>
      <c r="CR83" s="81"/>
      <c r="CS83" s="81"/>
      <c r="CT83" s="81"/>
      <c r="CU83" s="81"/>
      <c r="CV83" s="81"/>
      <c r="CW83" s="81"/>
      <c r="CX83" s="81"/>
      <c r="CY83" s="82"/>
    </row>
    <row r="84" spans="1:103" ht="21.75" customHeight="1">
      <c r="A84" s="68" t="s">
        <v>91</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6"/>
      <c r="AP84" s="77" t="s">
        <v>92</v>
      </c>
      <c r="AQ84" s="78"/>
      <c r="AR84" s="78"/>
      <c r="AS84" s="78"/>
      <c r="AT84" s="78"/>
      <c r="AU84" s="78"/>
      <c r="AV84" s="78"/>
      <c r="AW84" s="79"/>
      <c r="AX84" s="73" t="s">
        <v>88</v>
      </c>
      <c r="AY84" s="78"/>
      <c r="AZ84" s="78"/>
      <c r="BA84" s="78"/>
      <c r="BB84" s="78"/>
      <c r="BC84" s="78"/>
      <c r="BD84" s="78"/>
      <c r="BE84" s="78"/>
      <c r="BF84" s="78"/>
      <c r="BG84" s="78"/>
      <c r="BH84" s="78"/>
      <c r="BI84" s="78"/>
      <c r="BJ84" s="79"/>
      <c r="BK84" s="73"/>
      <c r="BL84" s="78"/>
      <c r="BM84" s="78"/>
      <c r="BN84" s="78"/>
      <c r="BO84" s="78"/>
      <c r="BP84" s="78"/>
      <c r="BQ84" s="78"/>
      <c r="BR84" s="78"/>
      <c r="BS84" s="78"/>
      <c r="BT84" s="78"/>
      <c r="BU84" s="78"/>
      <c r="BV84" s="78"/>
      <c r="BW84" s="79"/>
      <c r="BX84" s="44"/>
      <c r="BY84" s="45"/>
      <c r="BZ84" s="44"/>
      <c r="CA84" s="46"/>
      <c r="CB84" s="44"/>
      <c r="CC84" s="46"/>
      <c r="CD84" s="45"/>
      <c r="CE84" s="44"/>
      <c r="CF84" s="46"/>
      <c r="CG84" s="44"/>
      <c r="CH84" s="46"/>
      <c r="CI84" s="45"/>
      <c r="CJ84" s="44"/>
      <c r="CK84" s="46"/>
      <c r="CL84" s="45"/>
      <c r="CM84" s="80" t="s">
        <v>40</v>
      </c>
      <c r="CN84" s="81"/>
      <c r="CO84" s="81"/>
      <c r="CP84" s="81"/>
      <c r="CQ84" s="81"/>
      <c r="CR84" s="81"/>
      <c r="CS84" s="81"/>
      <c r="CT84" s="81"/>
      <c r="CU84" s="81"/>
      <c r="CV84" s="81"/>
      <c r="CW84" s="81"/>
      <c r="CX84" s="81"/>
      <c r="CY84" s="82"/>
    </row>
    <row r="85" spans="1:103" ht="27" customHeight="1">
      <c r="A85" s="68" t="s">
        <v>93</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6"/>
      <c r="AP85" s="93" t="s">
        <v>94</v>
      </c>
      <c r="AQ85" s="94"/>
      <c r="AR85" s="94"/>
      <c r="AS85" s="94"/>
      <c r="AT85" s="94"/>
      <c r="AU85" s="94"/>
      <c r="AV85" s="94"/>
      <c r="AW85" s="95"/>
      <c r="AX85" s="99" t="s">
        <v>95</v>
      </c>
      <c r="AY85" s="94"/>
      <c r="AZ85" s="94"/>
      <c r="BA85" s="94"/>
      <c r="BB85" s="94"/>
      <c r="BC85" s="94"/>
      <c r="BD85" s="94"/>
      <c r="BE85" s="94"/>
      <c r="BF85" s="94"/>
      <c r="BG85" s="94"/>
      <c r="BH85" s="94"/>
      <c r="BI85" s="94"/>
      <c r="BJ85" s="95"/>
      <c r="BK85" s="99"/>
      <c r="BL85" s="94"/>
      <c r="BM85" s="94"/>
      <c r="BN85" s="94"/>
      <c r="BO85" s="94"/>
      <c r="BP85" s="94"/>
      <c r="BQ85" s="94"/>
      <c r="BR85" s="94"/>
      <c r="BS85" s="94"/>
      <c r="BT85" s="94"/>
      <c r="BU85" s="94"/>
      <c r="BV85" s="94"/>
      <c r="BW85" s="95"/>
      <c r="BX85" s="44"/>
      <c r="BY85" s="50"/>
      <c r="BZ85" s="49"/>
      <c r="CA85" s="51"/>
      <c r="CB85" s="49"/>
      <c r="CC85" s="46"/>
      <c r="CD85" s="50"/>
      <c r="CE85" s="49"/>
      <c r="CF85" s="51"/>
      <c r="CG85" s="44"/>
      <c r="CH85" s="46"/>
      <c r="CI85" s="45"/>
      <c r="CJ85" s="44"/>
      <c r="CK85" s="51"/>
      <c r="CL85" s="45"/>
      <c r="CM85" s="101" t="s">
        <v>40</v>
      </c>
      <c r="CN85" s="102"/>
      <c r="CO85" s="102"/>
      <c r="CP85" s="102"/>
      <c r="CQ85" s="102"/>
      <c r="CR85" s="102"/>
      <c r="CS85" s="102"/>
      <c r="CT85" s="102"/>
      <c r="CU85" s="102"/>
      <c r="CV85" s="102"/>
      <c r="CW85" s="102"/>
      <c r="CX85" s="102"/>
      <c r="CY85" s="103"/>
    </row>
    <row r="86" spans="1:103" ht="25.5" customHeight="1">
      <c r="A86" s="76" t="s">
        <v>96</v>
      </c>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77" t="s">
        <v>97</v>
      </c>
      <c r="AQ86" s="78"/>
      <c r="AR86" s="78"/>
      <c r="AS86" s="78"/>
      <c r="AT86" s="78"/>
      <c r="AU86" s="78"/>
      <c r="AV86" s="78"/>
      <c r="AW86" s="79"/>
      <c r="AX86" s="73" t="s">
        <v>98</v>
      </c>
      <c r="AY86" s="78"/>
      <c r="AZ86" s="78"/>
      <c r="BA86" s="78"/>
      <c r="BB86" s="78"/>
      <c r="BC86" s="78"/>
      <c r="BD86" s="78"/>
      <c r="BE86" s="78"/>
      <c r="BF86" s="78"/>
      <c r="BG86" s="78"/>
      <c r="BH86" s="78"/>
      <c r="BI86" s="78"/>
      <c r="BJ86" s="79"/>
      <c r="BK86" s="73"/>
      <c r="BL86" s="78"/>
      <c r="BM86" s="78"/>
      <c r="BN86" s="78"/>
      <c r="BO86" s="78"/>
      <c r="BP86" s="78"/>
      <c r="BQ86" s="78"/>
      <c r="BR86" s="78"/>
      <c r="BS86" s="78"/>
      <c r="BT86" s="78"/>
      <c r="BU86" s="78"/>
      <c r="BV86" s="78"/>
      <c r="BW86" s="79"/>
      <c r="BX86" s="44"/>
      <c r="BY86" s="45"/>
      <c r="BZ86" s="44"/>
      <c r="CA86" s="46"/>
      <c r="CB86" s="44"/>
      <c r="CC86" s="46"/>
      <c r="CD86" s="45"/>
      <c r="CE86" s="44"/>
      <c r="CF86" s="46"/>
      <c r="CG86" s="44"/>
      <c r="CH86" s="46"/>
      <c r="CI86" s="45"/>
      <c r="CJ86" s="44"/>
      <c r="CK86" s="46"/>
      <c r="CL86" s="45"/>
      <c r="CM86" s="80" t="s">
        <v>40</v>
      </c>
      <c r="CN86" s="81"/>
      <c r="CO86" s="81"/>
      <c r="CP86" s="81"/>
      <c r="CQ86" s="81"/>
      <c r="CR86" s="81"/>
      <c r="CS86" s="81"/>
      <c r="CT86" s="81"/>
      <c r="CU86" s="81"/>
      <c r="CV86" s="81"/>
      <c r="CW86" s="81"/>
      <c r="CX86" s="81"/>
      <c r="CY86" s="82"/>
    </row>
    <row r="87" spans="1:103" ht="42" customHeight="1">
      <c r="A87" s="76" t="s">
        <v>99</v>
      </c>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77" t="s">
        <v>100</v>
      </c>
      <c r="AQ87" s="78"/>
      <c r="AR87" s="78"/>
      <c r="AS87" s="78"/>
      <c r="AT87" s="78"/>
      <c r="AU87" s="78"/>
      <c r="AV87" s="78"/>
      <c r="AW87" s="79"/>
      <c r="AX87" s="73" t="s">
        <v>101</v>
      </c>
      <c r="AY87" s="78"/>
      <c r="AZ87" s="78"/>
      <c r="BA87" s="78"/>
      <c r="BB87" s="78"/>
      <c r="BC87" s="78"/>
      <c r="BD87" s="78"/>
      <c r="BE87" s="78"/>
      <c r="BF87" s="78"/>
      <c r="BG87" s="78"/>
      <c r="BH87" s="78"/>
      <c r="BI87" s="78"/>
      <c r="BJ87" s="79"/>
      <c r="BK87" s="73"/>
      <c r="BL87" s="78"/>
      <c r="BM87" s="78"/>
      <c r="BN87" s="78"/>
      <c r="BO87" s="78"/>
      <c r="BP87" s="78"/>
      <c r="BQ87" s="78"/>
      <c r="BR87" s="78"/>
      <c r="BS87" s="78"/>
      <c r="BT87" s="78"/>
      <c r="BU87" s="78"/>
      <c r="BV87" s="78"/>
      <c r="BW87" s="79"/>
      <c r="BX87" s="44"/>
      <c r="BY87" s="45"/>
      <c r="BZ87" s="44"/>
      <c r="CA87" s="46"/>
      <c r="CB87" s="44"/>
      <c r="CC87" s="46"/>
      <c r="CD87" s="45"/>
      <c r="CE87" s="44"/>
      <c r="CF87" s="46"/>
      <c r="CG87" s="44"/>
      <c r="CH87" s="46"/>
      <c r="CI87" s="45"/>
      <c r="CJ87" s="44"/>
      <c r="CK87" s="46"/>
      <c r="CL87" s="45"/>
      <c r="CM87" s="80" t="s">
        <v>40</v>
      </c>
      <c r="CN87" s="81"/>
      <c r="CO87" s="81"/>
      <c r="CP87" s="81"/>
      <c r="CQ87" s="81"/>
      <c r="CR87" s="81"/>
      <c r="CS87" s="81"/>
      <c r="CT87" s="81"/>
      <c r="CU87" s="81"/>
      <c r="CV87" s="81"/>
      <c r="CW87" s="81"/>
      <c r="CX87" s="81"/>
      <c r="CY87" s="82"/>
    </row>
    <row r="88" spans="1:103" ht="14.25" customHeight="1">
      <c r="A88" s="76" t="s">
        <v>102</v>
      </c>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77" t="s">
        <v>103</v>
      </c>
      <c r="AQ88" s="78"/>
      <c r="AR88" s="78"/>
      <c r="AS88" s="78"/>
      <c r="AT88" s="78"/>
      <c r="AU88" s="78"/>
      <c r="AV88" s="78"/>
      <c r="AW88" s="79"/>
      <c r="AX88" s="73" t="s">
        <v>101</v>
      </c>
      <c r="AY88" s="78"/>
      <c r="AZ88" s="78"/>
      <c r="BA88" s="78"/>
      <c r="BB88" s="78"/>
      <c r="BC88" s="78"/>
      <c r="BD88" s="78"/>
      <c r="BE88" s="78"/>
      <c r="BF88" s="78"/>
      <c r="BG88" s="78"/>
      <c r="BH88" s="78"/>
      <c r="BI88" s="78"/>
      <c r="BJ88" s="79"/>
      <c r="BK88" s="73"/>
      <c r="BL88" s="78"/>
      <c r="BM88" s="78"/>
      <c r="BN88" s="78"/>
      <c r="BO88" s="78"/>
      <c r="BP88" s="78"/>
      <c r="BQ88" s="78"/>
      <c r="BR88" s="78"/>
      <c r="BS88" s="78"/>
      <c r="BT88" s="78"/>
      <c r="BU88" s="78"/>
      <c r="BV88" s="78"/>
      <c r="BW88" s="79"/>
      <c r="BX88" s="44"/>
      <c r="BY88" s="45"/>
      <c r="BZ88" s="44"/>
      <c r="CA88" s="46"/>
      <c r="CB88" s="44"/>
      <c r="CC88" s="46"/>
      <c r="CD88" s="45"/>
      <c r="CE88" s="44"/>
      <c r="CF88" s="46"/>
      <c r="CG88" s="44"/>
      <c r="CH88" s="46"/>
      <c r="CI88" s="45"/>
      <c r="CJ88" s="44"/>
      <c r="CK88" s="46"/>
      <c r="CL88" s="45"/>
      <c r="CM88" s="80" t="s">
        <v>40</v>
      </c>
      <c r="CN88" s="81"/>
      <c r="CO88" s="81"/>
      <c r="CP88" s="81"/>
      <c r="CQ88" s="81"/>
      <c r="CR88" s="81"/>
      <c r="CS88" s="81"/>
      <c r="CT88" s="81"/>
      <c r="CU88" s="81"/>
      <c r="CV88" s="81"/>
      <c r="CW88" s="81"/>
      <c r="CX88" s="81"/>
      <c r="CY88" s="82"/>
    </row>
    <row r="89" spans="1:103" ht="25.5" customHeight="1">
      <c r="A89" s="76" t="s">
        <v>104</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77" t="s">
        <v>105</v>
      </c>
      <c r="AQ89" s="78"/>
      <c r="AR89" s="78"/>
      <c r="AS89" s="78"/>
      <c r="AT89" s="78"/>
      <c r="AU89" s="78"/>
      <c r="AV89" s="78"/>
      <c r="AW89" s="79"/>
      <c r="AX89" s="73" t="s">
        <v>101</v>
      </c>
      <c r="AY89" s="78"/>
      <c r="AZ89" s="78"/>
      <c r="BA89" s="78"/>
      <c r="BB89" s="78"/>
      <c r="BC89" s="78"/>
      <c r="BD89" s="78"/>
      <c r="BE89" s="78"/>
      <c r="BF89" s="78"/>
      <c r="BG89" s="78"/>
      <c r="BH89" s="78"/>
      <c r="BI89" s="78"/>
      <c r="BJ89" s="79"/>
      <c r="BK89" s="73"/>
      <c r="BL89" s="78"/>
      <c r="BM89" s="78"/>
      <c r="BN89" s="78"/>
      <c r="BO89" s="78"/>
      <c r="BP89" s="78"/>
      <c r="BQ89" s="78"/>
      <c r="BR89" s="78"/>
      <c r="BS89" s="78"/>
      <c r="BT89" s="78"/>
      <c r="BU89" s="78"/>
      <c r="BV89" s="78"/>
      <c r="BW89" s="79"/>
      <c r="BX89" s="44"/>
      <c r="BY89" s="45"/>
      <c r="BZ89" s="44"/>
      <c r="CA89" s="46"/>
      <c r="CB89" s="44"/>
      <c r="CC89" s="46"/>
      <c r="CD89" s="45"/>
      <c r="CE89" s="44"/>
      <c r="CF89" s="46"/>
      <c r="CG89" s="44"/>
      <c r="CH89" s="46"/>
      <c r="CI89" s="45"/>
      <c r="CJ89" s="44"/>
      <c r="CK89" s="46"/>
      <c r="CL89" s="45"/>
      <c r="CM89" s="80" t="s">
        <v>40</v>
      </c>
      <c r="CN89" s="81"/>
      <c r="CO89" s="81"/>
      <c r="CP89" s="81"/>
      <c r="CQ89" s="81"/>
      <c r="CR89" s="81"/>
      <c r="CS89" s="81"/>
      <c r="CT89" s="81"/>
      <c r="CU89" s="81"/>
      <c r="CV89" s="81"/>
      <c r="CW89" s="81"/>
      <c r="CX89" s="81"/>
      <c r="CY89" s="82"/>
    </row>
    <row r="90" spans="1:103" ht="21" customHeight="1">
      <c r="A90" s="76" t="s">
        <v>106</v>
      </c>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77" t="s">
        <v>107</v>
      </c>
      <c r="AQ90" s="78"/>
      <c r="AR90" s="78"/>
      <c r="AS90" s="78"/>
      <c r="AT90" s="78"/>
      <c r="AU90" s="78"/>
      <c r="AV90" s="78"/>
      <c r="AW90" s="79"/>
      <c r="AX90" s="73" t="s">
        <v>108</v>
      </c>
      <c r="AY90" s="78"/>
      <c r="AZ90" s="78"/>
      <c r="BA90" s="78"/>
      <c r="BB90" s="78"/>
      <c r="BC90" s="78"/>
      <c r="BD90" s="78"/>
      <c r="BE90" s="78"/>
      <c r="BF90" s="78"/>
      <c r="BG90" s="78"/>
      <c r="BH90" s="78"/>
      <c r="BI90" s="78"/>
      <c r="BJ90" s="79"/>
      <c r="BK90" s="73"/>
      <c r="BL90" s="78"/>
      <c r="BM90" s="78"/>
      <c r="BN90" s="78"/>
      <c r="BO90" s="78"/>
      <c r="BP90" s="78"/>
      <c r="BQ90" s="78"/>
      <c r="BR90" s="78"/>
      <c r="BS90" s="78"/>
      <c r="BT90" s="78"/>
      <c r="BU90" s="78"/>
      <c r="BV90" s="78"/>
      <c r="BW90" s="79"/>
      <c r="BX90" s="52"/>
      <c r="BY90" s="53"/>
      <c r="BZ90" s="44"/>
      <c r="CA90" s="46"/>
      <c r="CB90" s="44"/>
      <c r="CC90" s="46"/>
      <c r="CD90" s="53"/>
      <c r="CE90" s="44"/>
      <c r="CF90" s="46"/>
      <c r="CG90" s="44"/>
      <c r="CH90" s="46"/>
      <c r="CI90" s="45"/>
      <c r="CJ90" s="44"/>
      <c r="CK90" s="46"/>
      <c r="CL90" s="45"/>
      <c r="CM90" s="80" t="s">
        <v>40</v>
      </c>
      <c r="CN90" s="81"/>
      <c r="CO90" s="81"/>
      <c r="CP90" s="81"/>
      <c r="CQ90" s="81"/>
      <c r="CR90" s="81"/>
      <c r="CS90" s="81"/>
      <c r="CT90" s="81"/>
      <c r="CU90" s="81"/>
      <c r="CV90" s="81"/>
      <c r="CW90" s="81"/>
      <c r="CX90" s="81"/>
      <c r="CY90" s="82"/>
    </row>
    <row r="91" spans="1:103" ht="40.5" customHeight="1">
      <c r="A91" s="76" t="s">
        <v>109</v>
      </c>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77" t="s">
        <v>110</v>
      </c>
      <c r="AQ91" s="78"/>
      <c r="AR91" s="78"/>
      <c r="AS91" s="78"/>
      <c r="AT91" s="78"/>
      <c r="AU91" s="78"/>
      <c r="AV91" s="78"/>
      <c r="AW91" s="79"/>
      <c r="AX91" s="73" t="s">
        <v>111</v>
      </c>
      <c r="AY91" s="78"/>
      <c r="AZ91" s="78"/>
      <c r="BA91" s="78"/>
      <c r="BB91" s="78"/>
      <c r="BC91" s="78"/>
      <c r="BD91" s="78"/>
      <c r="BE91" s="78"/>
      <c r="BF91" s="78"/>
      <c r="BG91" s="78"/>
      <c r="BH91" s="78"/>
      <c r="BI91" s="78"/>
      <c r="BJ91" s="79"/>
      <c r="BK91" s="73"/>
      <c r="BL91" s="78"/>
      <c r="BM91" s="78"/>
      <c r="BN91" s="78"/>
      <c r="BO91" s="78"/>
      <c r="BP91" s="78"/>
      <c r="BQ91" s="78"/>
      <c r="BR91" s="78"/>
      <c r="BS91" s="78"/>
      <c r="BT91" s="78"/>
      <c r="BU91" s="78"/>
      <c r="BV91" s="78"/>
      <c r="BW91" s="79"/>
      <c r="BX91" s="44"/>
      <c r="BY91" s="45"/>
      <c r="BZ91" s="44"/>
      <c r="CA91" s="46"/>
      <c r="CB91" s="44"/>
      <c r="CC91" s="46"/>
      <c r="CD91" s="45"/>
      <c r="CE91" s="44"/>
      <c r="CF91" s="46"/>
      <c r="CG91" s="44"/>
      <c r="CH91" s="46"/>
      <c r="CI91" s="45"/>
      <c r="CJ91" s="44"/>
      <c r="CK91" s="46"/>
      <c r="CL91" s="45"/>
      <c r="CM91" s="80" t="s">
        <v>40</v>
      </c>
      <c r="CN91" s="81"/>
      <c r="CO91" s="81"/>
      <c r="CP91" s="81"/>
      <c r="CQ91" s="81"/>
      <c r="CR91" s="81"/>
      <c r="CS91" s="81"/>
      <c r="CT91" s="81"/>
      <c r="CU91" s="81"/>
      <c r="CV91" s="81"/>
      <c r="CW91" s="81"/>
      <c r="CX91" s="81"/>
      <c r="CY91" s="82"/>
    </row>
    <row r="92" spans="1:103" ht="49.5" customHeight="1">
      <c r="A92" s="76" t="s">
        <v>112</v>
      </c>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77" t="s">
        <v>113</v>
      </c>
      <c r="AQ92" s="78"/>
      <c r="AR92" s="78"/>
      <c r="AS92" s="78"/>
      <c r="AT92" s="78"/>
      <c r="AU92" s="78"/>
      <c r="AV92" s="78"/>
      <c r="AW92" s="79"/>
      <c r="AX92" s="73" t="s">
        <v>114</v>
      </c>
      <c r="AY92" s="78"/>
      <c r="AZ92" s="78"/>
      <c r="BA92" s="78"/>
      <c r="BB92" s="78"/>
      <c r="BC92" s="78"/>
      <c r="BD92" s="78"/>
      <c r="BE92" s="78"/>
      <c r="BF92" s="78"/>
      <c r="BG92" s="78"/>
      <c r="BH92" s="78"/>
      <c r="BI92" s="78"/>
      <c r="BJ92" s="79"/>
      <c r="BK92" s="73"/>
      <c r="BL92" s="78"/>
      <c r="BM92" s="78"/>
      <c r="BN92" s="78"/>
      <c r="BO92" s="78"/>
      <c r="BP92" s="78"/>
      <c r="BQ92" s="78"/>
      <c r="BR92" s="78"/>
      <c r="BS92" s="78"/>
      <c r="BT92" s="78"/>
      <c r="BU92" s="78"/>
      <c r="BV92" s="78"/>
      <c r="BW92" s="79"/>
      <c r="BX92" s="44"/>
      <c r="BY92" s="45"/>
      <c r="BZ92" s="44"/>
      <c r="CA92" s="46"/>
      <c r="CB92" s="44"/>
      <c r="CC92" s="46"/>
      <c r="CD92" s="45"/>
      <c r="CE92" s="44"/>
      <c r="CF92" s="46"/>
      <c r="CG92" s="44"/>
      <c r="CH92" s="46"/>
      <c r="CI92" s="45"/>
      <c r="CJ92" s="44"/>
      <c r="CK92" s="46"/>
      <c r="CL92" s="45"/>
      <c r="CM92" s="80" t="s">
        <v>40</v>
      </c>
      <c r="CN92" s="81"/>
      <c r="CO92" s="81"/>
      <c r="CP92" s="81"/>
      <c r="CQ92" s="81"/>
      <c r="CR92" s="81"/>
      <c r="CS92" s="81"/>
      <c r="CT92" s="81"/>
      <c r="CU92" s="81"/>
      <c r="CV92" s="81"/>
      <c r="CW92" s="81"/>
      <c r="CX92" s="81"/>
      <c r="CY92" s="82"/>
    </row>
    <row r="93" spans="1:103" ht="9.75" customHeight="1">
      <c r="A93" s="76"/>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77"/>
      <c r="AQ93" s="78"/>
      <c r="AR93" s="78"/>
      <c r="AS93" s="78"/>
      <c r="AT93" s="78"/>
      <c r="AU93" s="78"/>
      <c r="AV93" s="78"/>
      <c r="AW93" s="79"/>
      <c r="AX93" s="73"/>
      <c r="AY93" s="78"/>
      <c r="AZ93" s="78"/>
      <c r="BA93" s="78"/>
      <c r="BB93" s="78"/>
      <c r="BC93" s="78"/>
      <c r="BD93" s="78"/>
      <c r="BE93" s="78"/>
      <c r="BF93" s="78"/>
      <c r="BG93" s="78"/>
      <c r="BH93" s="78"/>
      <c r="BI93" s="78"/>
      <c r="BJ93" s="79"/>
      <c r="BK93" s="73"/>
      <c r="BL93" s="78"/>
      <c r="BM93" s="78"/>
      <c r="BN93" s="78"/>
      <c r="BO93" s="78"/>
      <c r="BP93" s="78"/>
      <c r="BQ93" s="78"/>
      <c r="BR93" s="78"/>
      <c r="BS93" s="78"/>
      <c r="BT93" s="78"/>
      <c r="BU93" s="78"/>
      <c r="BV93" s="78"/>
      <c r="BW93" s="78"/>
      <c r="BX93" s="44"/>
      <c r="BY93" s="45"/>
      <c r="BZ93" s="44"/>
      <c r="CA93" s="46"/>
      <c r="CB93" s="44"/>
      <c r="CC93" s="46"/>
      <c r="CD93" s="45"/>
      <c r="CE93" s="44"/>
      <c r="CF93" s="46"/>
      <c r="CG93" s="44"/>
      <c r="CH93" s="46"/>
      <c r="CI93" s="45"/>
      <c r="CJ93" s="44"/>
      <c r="CK93" s="46"/>
      <c r="CL93" s="45"/>
      <c r="CM93" s="80"/>
      <c r="CN93" s="81"/>
      <c r="CO93" s="81"/>
      <c r="CP93" s="81"/>
      <c r="CQ93" s="81"/>
      <c r="CR93" s="81"/>
      <c r="CS93" s="81"/>
      <c r="CT93" s="81"/>
      <c r="CU93" s="81"/>
      <c r="CV93" s="81"/>
      <c r="CW93" s="81"/>
      <c r="CX93" s="81"/>
      <c r="CY93" s="82"/>
    </row>
    <row r="94" spans="1:103" ht="39" customHeight="1">
      <c r="A94" s="76" t="s">
        <v>115</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77" t="s">
        <v>116</v>
      </c>
      <c r="AQ94" s="78"/>
      <c r="AR94" s="78"/>
      <c r="AS94" s="78"/>
      <c r="AT94" s="78"/>
      <c r="AU94" s="78"/>
      <c r="AV94" s="78"/>
      <c r="AW94" s="79"/>
      <c r="AX94" s="73" t="s">
        <v>117</v>
      </c>
      <c r="AY94" s="78"/>
      <c r="AZ94" s="78"/>
      <c r="BA94" s="78"/>
      <c r="BB94" s="78"/>
      <c r="BC94" s="78"/>
      <c r="BD94" s="78"/>
      <c r="BE94" s="78"/>
      <c r="BF94" s="78"/>
      <c r="BG94" s="78"/>
      <c r="BH94" s="78"/>
      <c r="BI94" s="78"/>
      <c r="BJ94" s="79"/>
      <c r="BK94" s="73"/>
      <c r="BL94" s="78"/>
      <c r="BM94" s="78"/>
      <c r="BN94" s="78"/>
      <c r="BO94" s="78"/>
      <c r="BP94" s="78"/>
      <c r="BQ94" s="78"/>
      <c r="BR94" s="78"/>
      <c r="BS94" s="78"/>
      <c r="BT94" s="78"/>
      <c r="BU94" s="78"/>
      <c r="BV94" s="78"/>
      <c r="BW94" s="78"/>
      <c r="BX94" s="44"/>
      <c r="BY94" s="45"/>
      <c r="BZ94" s="44"/>
      <c r="CA94" s="46"/>
      <c r="CB94" s="44"/>
      <c r="CC94" s="46"/>
      <c r="CD94" s="45"/>
      <c r="CE94" s="44"/>
      <c r="CF94" s="46"/>
      <c r="CG94" s="44"/>
      <c r="CH94" s="46"/>
      <c r="CI94" s="45"/>
      <c r="CJ94" s="44"/>
      <c r="CK94" s="46"/>
      <c r="CL94" s="45"/>
      <c r="CM94" s="80" t="s">
        <v>40</v>
      </c>
      <c r="CN94" s="81"/>
      <c r="CO94" s="81"/>
      <c r="CP94" s="81"/>
      <c r="CQ94" s="81"/>
      <c r="CR94" s="81"/>
      <c r="CS94" s="81"/>
      <c r="CT94" s="81"/>
      <c r="CU94" s="81"/>
      <c r="CV94" s="81"/>
      <c r="CW94" s="81"/>
      <c r="CX94" s="81"/>
      <c r="CY94" s="82"/>
    </row>
    <row r="95" spans="1:103" ht="66" customHeight="1">
      <c r="A95" s="76" t="s">
        <v>118</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77" t="s">
        <v>119</v>
      </c>
      <c r="AQ95" s="78"/>
      <c r="AR95" s="78"/>
      <c r="AS95" s="78"/>
      <c r="AT95" s="78"/>
      <c r="AU95" s="78"/>
      <c r="AV95" s="78"/>
      <c r="AW95" s="79"/>
      <c r="AX95" s="73" t="s">
        <v>120</v>
      </c>
      <c r="AY95" s="78"/>
      <c r="AZ95" s="78"/>
      <c r="BA95" s="78"/>
      <c r="BB95" s="78"/>
      <c r="BC95" s="78"/>
      <c r="BD95" s="78"/>
      <c r="BE95" s="78"/>
      <c r="BF95" s="78"/>
      <c r="BG95" s="78"/>
      <c r="BH95" s="78"/>
      <c r="BI95" s="78"/>
      <c r="BJ95" s="79"/>
      <c r="BK95" s="73"/>
      <c r="BL95" s="78"/>
      <c r="BM95" s="78"/>
      <c r="BN95" s="78"/>
      <c r="BO95" s="78"/>
      <c r="BP95" s="78"/>
      <c r="BQ95" s="78"/>
      <c r="BR95" s="78"/>
      <c r="BS95" s="78"/>
      <c r="BT95" s="78"/>
      <c r="BU95" s="78"/>
      <c r="BV95" s="78"/>
      <c r="BW95" s="78"/>
      <c r="BX95" s="44"/>
      <c r="BY95" s="45"/>
      <c r="BZ95" s="44"/>
      <c r="CA95" s="46"/>
      <c r="CB95" s="44"/>
      <c r="CC95" s="46"/>
      <c r="CD95" s="45"/>
      <c r="CE95" s="44"/>
      <c r="CF95" s="46"/>
      <c r="CG95" s="44"/>
      <c r="CH95" s="46"/>
      <c r="CI95" s="45"/>
      <c r="CJ95" s="44"/>
      <c r="CK95" s="46"/>
      <c r="CL95" s="45"/>
      <c r="CM95" s="80" t="s">
        <v>40</v>
      </c>
      <c r="CN95" s="81"/>
      <c r="CO95" s="81"/>
      <c r="CP95" s="81"/>
      <c r="CQ95" s="81"/>
      <c r="CR95" s="81"/>
      <c r="CS95" s="81"/>
      <c r="CT95" s="81"/>
      <c r="CU95" s="81"/>
      <c r="CV95" s="81"/>
      <c r="CW95" s="81"/>
      <c r="CX95" s="81"/>
      <c r="CY95" s="82"/>
    </row>
    <row r="96" spans="1:103" ht="39" customHeight="1">
      <c r="A96" s="76" t="s">
        <v>121</v>
      </c>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77" t="s">
        <v>122</v>
      </c>
      <c r="AQ96" s="78"/>
      <c r="AR96" s="78"/>
      <c r="AS96" s="78"/>
      <c r="AT96" s="78"/>
      <c r="AU96" s="78"/>
      <c r="AV96" s="78"/>
      <c r="AW96" s="79"/>
      <c r="AX96" s="73" t="s">
        <v>123</v>
      </c>
      <c r="AY96" s="78"/>
      <c r="AZ96" s="78"/>
      <c r="BA96" s="78"/>
      <c r="BB96" s="78"/>
      <c r="BC96" s="78"/>
      <c r="BD96" s="78"/>
      <c r="BE96" s="78"/>
      <c r="BF96" s="78"/>
      <c r="BG96" s="78"/>
      <c r="BH96" s="78"/>
      <c r="BI96" s="78"/>
      <c r="BJ96" s="79"/>
      <c r="BK96" s="73"/>
      <c r="BL96" s="78"/>
      <c r="BM96" s="78"/>
      <c r="BN96" s="78"/>
      <c r="BO96" s="78"/>
      <c r="BP96" s="78"/>
      <c r="BQ96" s="78"/>
      <c r="BR96" s="78"/>
      <c r="BS96" s="78"/>
      <c r="BT96" s="78"/>
      <c r="BU96" s="78"/>
      <c r="BV96" s="78"/>
      <c r="BW96" s="78"/>
      <c r="BX96" s="44"/>
      <c r="BY96" s="45"/>
      <c r="BZ96" s="44"/>
      <c r="CA96" s="46"/>
      <c r="CB96" s="44"/>
      <c r="CC96" s="46"/>
      <c r="CD96" s="45"/>
      <c r="CE96" s="44"/>
      <c r="CF96" s="46"/>
      <c r="CG96" s="44"/>
      <c r="CH96" s="46"/>
      <c r="CI96" s="45"/>
      <c r="CJ96" s="44"/>
      <c r="CK96" s="46"/>
      <c r="CL96" s="45"/>
      <c r="CM96" s="80" t="s">
        <v>40</v>
      </c>
      <c r="CN96" s="81"/>
      <c r="CO96" s="81"/>
      <c r="CP96" s="81"/>
      <c r="CQ96" s="81"/>
      <c r="CR96" s="81"/>
      <c r="CS96" s="81"/>
      <c r="CT96" s="81"/>
      <c r="CU96" s="81"/>
      <c r="CV96" s="81"/>
      <c r="CW96" s="81"/>
      <c r="CX96" s="81"/>
      <c r="CY96" s="82"/>
    </row>
    <row r="97" spans="1:103" ht="22.5" customHeight="1">
      <c r="A97" s="76" t="s">
        <v>124</v>
      </c>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77" t="s">
        <v>125</v>
      </c>
      <c r="AQ97" s="78"/>
      <c r="AR97" s="78"/>
      <c r="AS97" s="78"/>
      <c r="AT97" s="78"/>
      <c r="AU97" s="78"/>
      <c r="AV97" s="78"/>
      <c r="AW97" s="79"/>
      <c r="AX97" s="73" t="s">
        <v>126</v>
      </c>
      <c r="AY97" s="78"/>
      <c r="AZ97" s="78"/>
      <c r="BA97" s="78"/>
      <c r="BB97" s="78"/>
      <c r="BC97" s="78"/>
      <c r="BD97" s="78"/>
      <c r="BE97" s="78"/>
      <c r="BF97" s="78"/>
      <c r="BG97" s="78"/>
      <c r="BH97" s="78"/>
      <c r="BI97" s="78"/>
      <c r="BJ97" s="79"/>
      <c r="BK97" s="118"/>
      <c r="BL97" s="119"/>
      <c r="BM97" s="119"/>
      <c r="BN97" s="119"/>
      <c r="BO97" s="119"/>
      <c r="BP97" s="119"/>
      <c r="BQ97" s="119"/>
      <c r="BR97" s="119"/>
      <c r="BS97" s="119"/>
      <c r="BT97" s="119"/>
      <c r="BU97" s="119"/>
      <c r="BV97" s="119"/>
      <c r="BX97" s="52">
        <f>BY97+BZ97+CA97+CB97</f>
        <v>10200</v>
      </c>
      <c r="BY97" s="53">
        <v>10200</v>
      </c>
      <c r="BZ97" s="44"/>
      <c r="CA97" s="46"/>
      <c r="CB97" s="44"/>
      <c r="CC97" s="46"/>
      <c r="CD97" s="45"/>
      <c r="CE97" s="44"/>
      <c r="CF97" s="46"/>
      <c r="CG97" s="44"/>
      <c r="CH97" s="46"/>
      <c r="CI97" s="45"/>
      <c r="CJ97" s="44"/>
      <c r="CK97" s="46"/>
      <c r="CL97" s="45"/>
      <c r="CM97" s="80" t="s">
        <v>40</v>
      </c>
      <c r="CN97" s="81"/>
      <c r="CO97" s="81"/>
      <c r="CP97" s="81"/>
      <c r="CQ97" s="81"/>
      <c r="CR97" s="81"/>
      <c r="CS97" s="81"/>
      <c r="CT97" s="81"/>
      <c r="CU97" s="81"/>
      <c r="CV97" s="81"/>
      <c r="CW97" s="81"/>
      <c r="CX97" s="81"/>
      <c r="CY97" s="82"/>
    </row>
    <row r="98" spans="1:103" ht="42.75" customHeight="1">
      <c r="A98" s="76" t="s">
        <v>127</v>
      </c>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77" t="s">
        <v>128</v>
      </c>
      <c r="AQ98" s="78"/>
      <c r="AR98" s="78"/>
      <c r="AS98" s="78"/>
      <c r="AT98" s="78"/>
      <c r="AU98" s="78"/>
      <c r="AV98" s="78"/>
      <c r="AW98" s="79"/>
      <c r="AX98" s="73" t="s">
        <v>129</v>
      </c>
      <c r="AY98" s="78"/>
      <c r="AZ98" s="78"/>
      <c r="BA98" s="78"/>
      <c r="BB98" s="78"/>
      <c r="BC98" s="78"/>
      <c r="BD98" s="78"/>
      <c r="BE98" s="78"/>
      <c r="BF98" s="78"/>
      <c r="BG98" s="78"/>
      <c r="BH98" s="78"/>
      <c r="BI98" s="78"/>
      <c r="BJ98" s="79"/>
      <c r="BK98" s="73"/>
      <c r="BL98" s="78"/>
      <c r="BM98" s="78"/>
      <c r="BN98" s="78"/>
      <c r="BO98" s="78"/>
      <c r="BP98" s="78"/>
      <c r="BQ98" s="78"/>
      <c r="BR98" s="78"/>
      <c r="BS98" s="78"/>
      <c r="BT98" s="78"/>
      <c r="BU98" s="78"/>
      <c r="BV98" s="78"/>
      <c r="BW98" s="78"/>
      <c r="BX98" s="44"/>
      <c r="BY98" s="45"/>
      <c r="BZ98" s="44"/>
      <c r="CA98" s="46"/>
      <c r="CB98" s="44"/>
      <c r="CC98" s="46"/>
      <c r="CD98" s="45"/>
      <c r="CE98" s="44"/>
      <c r="CF98" s="46"/>
      <c r="CG98" s="44"/>
      <c r="CH98" s="46"/>
      <c r="CI98" s="45"/>
      <c r="CJ98" s="44"/>
      <c r="CK98" s="46"/>
      <c r="CL98" s="45"/>
      <c r="CM98" s="80" t="s">
        <v>40</v>
      </c>
      <c r="CN98" s="81"/>
      <c r="CO98" s="81"/>
      <c r="CP98" s="81"/>
      <c r="CQ98" s="81"/>
      <c r="CR98" s="81"/>
      <c r="CS98" s="81"/>
      <c r="CT98" s="81"/>
      <c r="CU98" s="81"/>
      <c r="CV98" s="81"/>
      <c r="CW98" s="81"/>
      <c r="CX98" s="81"/>
      <c r="CY98" s="82"/>
    </row>
    <row r="99" spans="1:103" ht="38.25" customHeight="1">
      <c r="A99" s="76" t="s">
        <v>130</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77" t="s">
        <v>131</v>
      </c>
      <c r="AQ99" s="78"/>
      <c r="AR99" s="78"/>
      <c r="AS99" s="78"/>
      <c r="AT99" s="78"/>
      <c r="AU99" s="78"/>
      <c r="AV99" s="78"/>
      <c r="AW99" s="79"/>
      <c r="AX99" s="73" t="s">
        <v>132</v>
      </c>
      <c r="AY99" s="78"/>
      <c r="AZ99" s="78"/>
      <c r="BA99" s="78"/>
      <c r="BB99" s="78"/>
      <c r="BC99" s="78"/>
      <c r="BD99" s="78"/>
      <c r="BE99" s="78"/>
      <c r="BF99" s="78"/>
      <c r="BG99" s="78"/>
      <c r="BH99" s="78"/>
      <c r="BI99" s="78"/>
      <c r="BJ99" s="79"/>
      <c r="BK99" s="73"/>
      <c r="BL99" s="78"/>
      <c r="BM99" s="78"/>
      <c r="BN99" s="78"/>
      <c r="BO99" s="78"/>
      <c r="BP99" s="78"/>
      <c r="BQ99" s="78"/>
      <c r="BR99" s="78"/>
      <c r="BS99" s="78"/>
      <c r="BT99" s="78"/>
      <c r="BU99" s="78"/>
      <c r="BV99" s="78"/>
      <c r="BW99" s="79"/>
      <c r="BX99" s="44"/>
      <c r="BY99" s="45"/>
      <c r="BZ99" s="44"/>
      <c r="CA99" s="46"/>
      <c r="CB99" s="44"/>
      <c r="CC99" s="46"/>
      <c r="CD99" s="45"/>
      <c r="CE99" s="44"/>
      <c r="CF99" s="46"/>
      <c r="CG99" s="44"/>
      <c r="CH99" s="46"/>
      <c r="CI99" s="45"/>
      <c r="CJ99" s="44"/>
      <c r="CK99" s="46"/>
      <c r="CL99" s="45"/>
      <c r="CM99" s="80" t="s">
        <v>40</v>
      </c>
      <c r="CN99" s="81"/>
      <c r="CO99" s="81"/>
      <c r="CP99" s="81"/>
      <c r="CQ99" s="81"/>
      <c r="CR99" s="81"/>
      <c r="CS99" s="81"/>
      <c r="CT99" s="81"/>
      <c r="CU99" s="81"/>
      <c r="CV99" s="81"/>
      <c r="CW99" s="81"/>
      <c r="CX99" s="81"/>
      <c r="CY99" s="82"/>
    </row>
    <row r="100" spans="1:103" ht="24.75" customHeight="1">
      <c r="A100" s="76" t="s">
        <v>133</v>
      </c>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77" t="s">
        <v>134</v>
      </c>
      <c r="AQ100" s="78"/>
      <c r="AR100" s="78"/>
      <c r="AS100" s="78"/>
      <c r="AT100" s="78"/>
      <c r="AU100" s="78"/>
      <c r="AV100" s="78"/>
      <c r="AW100" s="79"/>
      <c r="AX100" s="73" t="s">
        <v>135</v>
      </c>
      <c r="AY100" s="78"/>
      <c r="AZ100" s="78"/>
      <c r="BA100" s="78"/>
      <c r="BB100" s="78"/>
      <c r="BC100" s="78"/>
      <c r="BD100" s="78"/>
      <c r="BE100" s="78"/>
      <c r="BF100" s="78"/>
      <c r="BG100" s="78"/>
      <c r="BH100" s="78"/>
      <c r="BI100" s="78"/>
      <c r="BJ100" s="79"/>
      <c r="BK100" s="73" t="s">
        <v>363</v>
      </c>
      <c r="BL100" s="78"/>
      <c r="BM100" s="78"/>
      <c r="BN100" s="78"/>
      <c r="BO100" s="78"/>
      <c r="BP100" s="78"/>
      <c r="BQ100" s="78"/>
      <c r="BR100" s="78"/>
      <c r="BS100" s="78"/>
      <c r="BT100" s="78"/>
      <c r="BU100" s="78"/>
      <c r="BV100" s="78"/>
      <c r="BW100" s="79"/>
      <c r="BX100" s="44">
        <f>BY100+BZ100+CA100+CB100</f>
        <v>10200</v>
      </c>
      <c r="BY100" s="45">
        <v>10200</v>
      </c>
      <c r="BZ100" s="44"/>
      <c r="CA100" s="46"/>
      <c r="CB100" s="44"/>
      <c r="CC100" s="46"/>
      <c r="CD100" s="45"/>
      <c r="CE100" s="44"/>
      <c r="CF100" s="46"/>
      <c r="CG100" s="44"/>
      <c r="CH100" s="46"/>
      <c r="CI100" s="45"/>
      <c r="CJ100" s="44"/>
      <c r="CK100" s="46"/>
      <c r="CL100" s="45"/>
      <c r="CM100" s="80" t="s">
        <v>40</v>
      </c>
      <c r="CN100" s="81"/>
      <c r="CO100" s="81"/>
      <c r="CP100" s="81"/>
      <c r="CQ100" s="81"/>
      <c r="CR100" s="81"/>
      <c r="CS100" s="81"/>
      <c r="CT100" s="81"/>
      <c r="CU100" s="81"/>
      <c r="CV100" s="81"/>
      <c r="CW100" s="81"/>
      <c r="CX100" s="81"/>
      <c r="CY100" s="82"/>
    </row>
    <row r="101" spans="1:103" ht="30.75" customHeight="1">
      <c r="A101" s="76" t="s">
        <v>136</v>
      </c>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77" t="s">
        <v>137</v>
      </c>
      <c r="AQ101" s="78"/>
      <c r="AR101" s="78"/>
      <c r="AS101" s="78"/>
      <c r="AT101" s="78"/>
      <c r="AU101" s="78"/>
      <c r="AV101" s="78"/>
      <c r="AW101" s="79"/>
      <c r="AX101" s="73" t="s">
        <v>40</v>
      </c>
      <c r="AY101" s="78"/>
      <c r="AZ101" s="78"/>
      <c r="BA101" s="78"/>
      <c r="BB101" s="78"/>
      <c r="BC101" s="78"/>
      <c r="BD101" s="78"/>
      <c r="BE101" s="78"/>
      <c r="BF101" s="78"/>
      <c r="BG101" s="78"/>
      <c r="BH101" s="78"/>
      <c r="BI101" s="78"/>
      <c r="BJ101" s="79"/>
      <c r="BK101" s="73"/>
      <c r="BL101" s="78"/>
      <c r="BM101" s="78"/>
      <c r="BN101" s="78"/>
      <c r="BO101" s="78"/>
      <c r="BP101" s="78"/>
      <c r="BQ101" s="78"/>
      <c r="BR101" s="78"/>
      <c r="BS101" s="78"/>
      <c r="BT101" s="78"/>
      <c r="BU101" s="78"/>
      <c r="BV101" s="78"/>
      <c r="BW101" s="79"/>
      <c r="BX101" s="44"/>
      <c r="BY101" s="45"/>
      <c r="BZ101" s="44"/>
      <c r="CA101" s="46"/>
      <c r="CB101" s="44"/>
      <c r="CC101" s="46"/>
      <c r="CD101" s="45"/>
      <c r="CE101" s="44"/>
      <c r="CF101" s="46"/>
      <c r="CG101" s="44"/>
      <c r="CH101" s="46"/>
      <c r="CI101" s="45"/>
      <c r="CJ101" s="44"/>
      <c r="CK101" s="46"/>
      <c r="CL101" s="45"/>
      <c r="CM101" s="80" t="s">
        <v>40</v>
      </c>
      <c r="CN101" s="81"/>
      <c r="CO101" s="81"/>
      <c r="CP101" s="81"/>
      <c r="CQ101" s="81"/>
      <c r="CR101" s="81"/>
      <c r="CS101" s="81"/>
      <c r="CT101" s="81"/>
      <c r="CU101" s="81"/>
      <c r="CV101" s="81"/>
      <c r="CW101" s="81"/>
      <c r="CX101" s="81"/>
      <c r="CY101" s="82"/>
    </row>
    <row r="102" spans="1:103" ht="44.25" customHeight="1">
      <c r="A102" s="76" t="s">
        <v>138</v>
      </c>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77" t="s">
        <v>139</v>
      </c>
      <c r="AQ102" s="78"/>
      <c r="AR102" s="78"/>
      <c r="AS102" s="78"/>
      <c r="AT102" s="78"/>
      <c r="AU102" s="78"/>
      <c r="AV102" s="78"/>
      <c r="AW102" s="79"/>
      <c r="AX102" s="73" t="s">
        <v>140</v>
      </c>
      <c r="AY102" s="78"/>
      <c r="AZ102" s="78"/>
      <c r="BA102" s="78"/>
      <c r="BB102" s="78"/>
      <c r="BC102" s="78"/>
      <c r="BD102" s="78"/>
      <c r="BE102" s="78"/>
      <c r="BF102" s="78"/>
      <c r="BG102" s="78"/>
      <c r="BH102" s="78"/>
      <c r="BI102" s="78"/>
      <c r="BJ102" s="79"/>
      <c r="BK102" s="73"/>
      <c r="BL102" s="78"/>
      <c r="BM102" s="78"/>
      <c r="BN102" s="78"/>
      <c r="BO102" s="78"/>
      <c r="BP102" s="78"/>
      <c r="BQ102" s="78"/>
      <c r="BR102" s="78"/>
      <c r="BS102" s="78"/>
      <c r="BT102" s="78"/>
      <c r="BU102" s="78"/>
      <c r="BV102" s="78"/>
      <c r="BW102" s="79"/>
      <c r="BX102" s="44"/>
      <c r="BY102" s="45"/>
      <c r="BZ102" s="44"/>
      <c r="CA102" s="46"/>
      <c r="CB102" s="44"/>
      <c r="CC102" s="46"/>
      <c r="CD102" s="45"/>
      <c r="CE102" s="44"/>
      <c r="CF102" s="46"/>
      <c r="CG102" s="44"/>
      <c r="CH102" s="46"/>
      <c r="CI102" s="45"/>
      <c r="CJ102" s="44"/>
      <c r="CK102" s="46"/>
      <c r="CL102" s="45"/>
      <c r="CM102" s="80" t="s">
        <v>40</v>
      </c>
      <c r="CN102" s="81"/>
      <c r="CO102" s="81"/>
      <c r="CP102" s="81"/>
      <c r="CQ102" s="81"/>
      <c r="CR102" s="81"/>
      <c r="CS102" s="81"/>
      <c r="CT102" s="81"/>
      <c r="CU102" s="81"/>
      <c r="CV102" s="81"/>
      <c r="CW102" s="81"/>
      <c r="CX102" s="81"/>
      <c r="CY102" s="82"/>
    </row>
    <row r="103" spans="1:103" ht="30.75" customHeight="1">
      <c r="A103" s="76" t="s">
        <v>141</v>
      </c>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77" t="s">
        <v>142</v>
      </c>
      <c r="AQ103" s="78"/>
      <c r="AR103" s="78"/>
      <c r="AS103" s="78"/>
      <c r="AT103" s="78"/>
      <c r="AU103" s="78"/>
      <c r="AV103" s="78"/>
      <c r="AW103" s="79"/>
      <c r="AX103" s="73" t="s">
        <v>143</v>
      </c>
      <c r="AY103" s="78"/>
      <c r="AZ103" s="78"/>
      <c r="BA103" s="78"/>
      <c r="BB103" s="78"/>
      <c r="BC103" s="78"/>
      <c r="BD103" s="78"/>
      <c r="BE103" s="78"/>
      <c r="BF103" s="78"/>
      <c r="BG103" s="78"/>
      <c r="BH103" s="78"/>
      <c r="BI103" s="78"/>
      <c r="BJ103" s="79"/>
      <c r="BK103" s="73"/>
      <c r="BL103" s="78"/>
      <c r="BM103" s="78"/>
      <c r="BN103" s="78"/>
      <c r="BO103" s="78"/>
      <c r="BP103" s="78"/>
      <c r="BQ103" s="78"/>
      <c r="BR103" s="78"/>
      <c r="BS103" s="78"/>
      <c r="BT103" s="78"/>
      <c r="BU103" s="78"/>
      <c r="BV103" s="78"/>
      <c r="BW103" s="79"/>
      <c r="BX103" s="44"/>
      <c r="BY103" s="45"/>
      <c r="BZ103" s="44"/>
      <c r="CA103" s="46"/>
      <c r="CB103" s="44"/>
      <c r="CC103" s="46"/>
      <c r="CD103" s="45"/>
      <c r="CE103" s="44"/>
      <c r="CF103" s="46"/>
      <c r="CG103" s="44"/>
      <c r="CH103" s="46"/>
      <c r="CI103" s="45"/>
      <c r="CJ103" s="44"/>
      <c r="CK103" s="46"/>
      <c r="CL103" s="45"/>
      <c r="CM103" s="80" t="s">
        <v>40</v>
      </c>
      <c r="CN103" s="81"/>
      <c r="CO103" s="81"/>
      <c r="CP103" s="81"/>
      <c r="CQ103" s="81"/>
      <c r="CR103" s="81"/>
      <c r="CS103" s="81"/>
      <c r="CT103" s="81"/>
      <c r="CU103" s="81"/>
      <c r="CV103" s="81"/>
      <c r="CW103" s="81"/>
      <c r="CX103" s="81"/>
      <c r="CY103" s="82"/>
    </row>
    <row r="104" spans="1:103" ht="42.75" customHeight="1">
      <c r="A104" s="76" t="s">
        <v>144</v>
      </c>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77" t="s">
        <v>145</v>
      </c>
      <c r="AQ104" s="78"/>
      <c r="AR104" s="78"/>
      <c r="AS104" s="78"/>
      <c r="AT104" s="78"/>
      <c r="AU104" s="78"/>
      <c r="AV104" s="78"/>
      <c r="AW104" s="79"/>
      <c r="AX104" s="73" t="s">
        <v>146</v>
      </c>
      <c r="AY104" s="78"/>
      <c r="AZ104" s="78"/>
      <c r="BA104" s="78"/>
      <c r="BB104" s="78"/>
      <c r="BC104" s="78"/>
      <c r="BD104" s="78"/>
      <c r="BE104" s="78"/>
      <c r="BF104" s="78"/>
      <c r="BG104" s="78"/>
      <c r="BH104" s="78"/>
      <c r="BI104" s="78"/>
      <c r="BJ104" s="79"/>
      <c r="BK104" s="73"/>
      <c r="BL104" s="78"/>
      <c r="BM104" s="78"/>
      <c r="BN104" s="78"/>
      <c r="BO104" s="78"/>
      <c r="BP104" s="78"/>
      <c r="BQ104" s="78"/>
      <c r="BR104" s="78"/>
      <c r="BS104" s="78"/>
      <c r="BT104" s="78"/>
      <c r="BU104" s="78"/>
      <c r="BV104" s="78"/>
      <c r="BW104" s="79"/>
      <c r="BX104" s="44"/>
      <c r="BY104" s="45"/>
      <c r="BZ104" s="44"/>
      <c r="CA104" s="46"/>
      <c r="CB104" s="44"/>
      <c r="CC104" s="46"/>
      <c r="CD104" s="45"/>
      <c r="CE104" s="44"/>
      <c r="CF104" s="46"/>
      <c r="CG104" s="44"/>
      <c r="CH104" s="46"/>
      <c r="CI104" s="45"/>
      <c r="CJ104" s="44"/>
      <c r="CK104" s="46"/>
      <c r="CL104" s="45"/>
      <c r="CM104" s="80" t="s">
        <v>40</v>
      </c>
      <c r="CN104" s="81"/>
      <c r="CO104" s="81"/>
      <c r="CP104" s="81"/>
      <c r="CQ104" s="81"/>
      <c r="CR104" s="81"/>
      <c r="CS104" s="81"/>
      <c r="CT104" s="81"/>
      <c r="CU104" s="81"/>
      <c r="CV104" s="81"/>
      <c r="CW104" s="81"/>
      <c r="CX104" s="81"/>
      <c r="CY104" s="82"/>
    </row>
    <row r="105" spans="1:103" ht="30.75" customHeight="1">
      <c r="A105" s="76" t="s">
        <v>147</v>
      </c>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77" t="s">
        <v>148</v>
      </c>
      <c r="AQ105" s="78"/>
      <c r="AR105" s="78"/>
      <c r="AS105" s="78"/>
      <c r="AT105" s="78"/>
      <c r="AU105" s="78"/>
      <c r="AV105" s="78"/>
      <c r="AW105" s="79"/>
      <c r="AX105" s="73" t="s">
        <v>40</v>
      </c>
      <c r="AY105" s="78"/>
      <c r="AZ105" s="78"/>
      <c r="BA105" s="78"/>
      <c r="BB105" s="78"/>
      <c r="BC105" s="78"/>
      <c r="BD105" s="78"/>
      <c r="BE105" s="78"/>
      <c r="BF105" s="78"/>
      <c r="BG105" s="78"/>
      <c r="BH105" s="78"/>
      <c r="BI105" s="78"/>
      <c r="BJ105" s="79"/>
      <c r="BK105" s="73"/>
      <c r="BL105" s="78"/>
      <c r="BM105" s="78"/>
      <c r="BN105" s="78"/>
      <c r="BO105" s="78"/>
      <c r="BP105" s="78"/>
      <c r="BQ105" s="78"/>
      <c r="BR105" s="78"/>
      <c r="BS105" s="78"/>
      <c r="BT105" s="78"/>
      <c r="BU105" s="78"/>
      <c r="BV105" s="78"/>
      <c r="BW105" s="79"/>
      <c r="BX105" s="44"/>
      <c r="BY105" s="45"/>
      <c r="BZ105" s="44"/>
      <c r="CA105" s="46"/>
      <c r="CB105" s="44"/>
      <c r="CC105" s="46"/>
      <c r="CD105" s="45"/>
      <c r="CE105" s="44"/>
      <c r="CF105" s="46"/>
      <c r="CG105" s="44"/>
      <c r="CH105" s="46"/>
      <c r="CI105" s="45"/>
      <c r="CJ105" s="44"/>
      <c r="CK105" s="46"/>
      <c r="CL105" s="45"/>
      <c r="CM105" s="80" t="s">
        <v>40</v>
      </c>
      <c r="CN105" s="81"/>
      <c r="CO105" s="81"/>
      <c r="CP105" s="81"/>
      <c r="CQ105" s="81"/>
      <c r="CR105" s="81"/>
      <c r="CS105" s="81"/>
      <c r="CT105" s="81"/>
      <c r="CU105" s="81"/>
      <c r="CV105" s="81"/>
      <c r="CW105" s="81"/>
      <c r="CX105" s="81"/>
      <c r="CY105" s="82"/>
    </row>
    <row r="106" spans="1:103" ht="51" customHeight="1">
      <c r="A106" s="76" t="s">
        <v>149</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77" t="s">
        <v>150</v>
      </c>
      <c r="AQ106" s="78"/>
      <c r="AR106" s="78"/>
      <c r="AS106" s="78"/>
      <c r="AT106" s="78"/>
      <c r="AU106" s="78"/>
      <c r="AV106" s="78"/>
      <c r="AW106" s="79"/>
      <c r="AX106" s="73" t="s">
        <v>151</v>
      </c>
      <c r="AY106" s="78"/>
      <c r="AZ106" s="78"/>
      <c r="BA106" s="78"/>
      <c r="BB106" s="78"/>
      <c r="BC106" s="78"/>
      <c r="BD106" s="78"/>
      <c r="BE106" s="78"/>
      <c r="BF106" s="78"/>
      <c r="BG106" s="78"/>
      <c r="BH106" s="78"/>
      <c r="BI106" s="78"/>
      <c r="BJ106" s="79"/>
      <c r="BK106" s="73"/>
      <c r="BL106" s="78"/>
      <c r="BM106" s="78"/>
      <c r="BN106" s="78"/>
      <c r="BO106" s="78"/>
      <c r="BP106" s="78"/>
      <c r="BQ106" s="78"/>
      <c r="BR106" s="78"/>
      <c r="BS106" s="78"/>
      <c r="BT106" s="78"/>
      <c r="BU106" s="78"/>
      <c r="BV106" s="78"/>
      <c r="BW106" s="79"/>
      <c r="BX106" s="44"/>
      <c r="BY106" s="45"/>
      <c r="BZ106" s="44"/>
      <c r="CA106" s="46"/>
      <c r="CB106" s="44"/>
      <c r="CC106" s="46"/>
      <c r="CD106" s="45"/>
      <c r="CE106" s="44"/>
      <c r="CF106" s="46"/>
      <c r="CG106" s="44"/>
      <c r="CH106" s="46"/>
      <c r="CI106" s="45"/>
      <c r="CJ106" s="44"/>
      <c r="CK106" s="46"/>
      <c r="CL106" s="45"/>
      <c r="CM106" s="80" t="s">
        <v>40</v>
      </c>
      <c r="CN106" s="81"/>
      <c r="CO106" s="81"/>
      <c r="CP106" s="81"/>
      <c r="CQ106" s="81"/>
      <c r="CR106" s="81"/>
      <c r="CS106" s="81"/>
      <c r="CT106" s="81"/>
      <c r="CU106" s="81"/>
      <c r="CV106" s="81"/>
      <c r="CW106" s="81"/>
      <c r="CX106" s="81"/>
      <c r="CY106" s="82"/>
    </row>
    <row r="107" spans="1:103" ht="30.75" customHeight="1">
      <c r="A107" s="76" t="s">
        <v>323</v>
      </c>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77" t="s">
        <v>152</v>
      </c>
      <c r="AQ107" s="78"/>
      <c r="AR107" s="78"/>
      <c r="AS107" s="78"/>
      <c r="AT107" s="78"/>
      <c r="AU107" s="78"/>
      <c r="AV107" s="78"/>
      <c r="AW107" s="79"/>
      <c r="AX107" s="73" t="s">
        <v>40</v>
      </c>
      <c r="AY107" s="78"/>
      <c r="AZ107" s="78"/>
      <c r="BA107" s="78"/>
      <c r="BB107" s="78"/>
      <c r="BC107" s="78"/>
      <c r="BD107" s="78"/>
      <c r="BE107" s="78"/>
      <c r="BF107" s="78"/>
      <c r="BG107" s="78"/>
      <c r="BH107" s="78"/>
      <c r="BI107" s="78"/>
      <c r="BJ107" s="79"/>
      <c r="BK107" s="73"/>
      <c r="BL107" s="78"/>
      <c r="BM107" s="78"/>
      <c r="BN107" s="78"/>
      <c r="BO107" s="78"/>
      <c r="BP107" s="78"/>
      <c r="BQ107" s="78"/>
      <c r="BR107" s="78"/>
      <c r="BS107" s="78"/>
      <c r="BT107" s="78"/>
      <c r="BU107" s="78"/>
      <c r="BV107" s="78"/>
      <c r="BW107" s="79"/>
      <c r="BX107" s="44"/>
      <c r="BY107" s="45"/>
      <c r="BZ107" s="44"/>
      <c r="CA107" s="46"/>
      <c r="CB107" s="44"/>
      <c r="CC107" s="46"/>
      <c r="CD107" s="45"/>
      <c r="CE107" s="44"/>
      <c r="CF107" s="46"/>
      <c r="CG107" s="44"/>
      <c r="CH107" s="46"/>
      <c r="CI107" s="45"/>
      <c r="CJ107" s="44"/>
      <c r="CK107" s="46"/>
      <c r="CL107" s="45"/>
      <c r="CM107" s="80"/>
      <c r="CN107" s="81"/>
      <c r="CO107" s="81"/>
      <c r="CP107" s="81"/>
      <c r="CQ107" s="81"/>
      <c r="CR107" s="81"/>
      <c r="CS107" s="81"/>
      <c r="CT107" s="81"/>
      <c r="CU107" s="81"/>
      <c r="CV107" s="81"/>
      <c r="CW107" s="81"/>
      <c r="CX107" s="81"/>
      <c r="CY107" s="82"/>
    </row>
    <row r="108" spans="1:103" ht="44.25" customHeight="1">
      <c r="A108" s="76" t="s">
        <v>153</v>
      </c>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77" t="s">
        <v>154</v>
      </c>
      <c r="AQ108" s="78"/>
      <c r="AR108" s="78"/>
      <c r="AS108" s="78"/>
      <c r="AT108" s="78"/>
      <c r="AU108" s="78"/>
      <c r="AV108" s="78"/>
      <c r="AW108" s="79"/>
      <c r="AX108" s="73" t="s">
        <v>155</v>
      </c>
      <c r="AY108" s="78"/>
      <c r="AZ108" s="78"/>
      <c r="BA108" s="78"/>
      <c r="BB108" s="78"/>
      <c r="BC108" s="78"/>
      <c r="BD108" s="78"/>
      <c r="BE108" s="78"/>
      <c r="BF108" s="78"/>
      <c r="BG108" s="78"/>
      <c r="BH108" s="78"/>
      <c r="BI108" s="78"/>
      <c r="BJ108" s="79"/>
      <c r="BK108" s="73"/>
      <c r="BL108" s="78"/>
      <c r="BM108" s="78"/>
      <c r="BN108" s="78"/>
      <c r="BO108" s="78"/>
      <c r="BP108" s="78"/>
      <c r="BQ108" s="78"/>
      <c r="BR108" s="78"/>
      <c r="BS108" s="78"/>
      <c r="BT108" s="78"/>
      <c r="BU108" s="78"/>
      <c r="BV108" s="78"/>
      <c r="BW108" s="79"/>
      <c r="BX108" s="44"/>
      <c r="BY108" s="45"/>
      <c r="BZ108" s="44"/>
      <c r="CA108" s="46"/>
      <c r="CB108" s="44"/>
      <c r="CC108" s="46"/>
      <c r="CD108" s="45"/>
      <c r="CE108" s="44"/>
      <c r="CF108" s="46"/>
      <c r="CG108" s="44"/>
      <c r="CH108" s="46"/>
      <c r="CI108" s="45"/>
      <c r="CJ108" s="44"/>
      <c r="CK108" s="46"/>
      <c r="CL108" s="45"/>
      <c r="CM108" s="80"/>
      <c r="CN108" s="81"/>
      <c r="CO108" s="81"/>
      <c r="CP108" s="81"/>
      <c r="CQ108" s="81"/>
      <c r="CR108" s="81"/>
      <c r="CS108" s="81"/>
      <c r="CT108" s="81"/>
      <c r="CU108" s="81"/>
      <c r="CV108" s="81"/>
      <c r="CW108" s="81"/>
      <c r="CX108" s="81"/>
      <c r="CY108" s="82"/>
    </row>
    <row r="109" spans="1:103" ht="44.25" customHeight="1">
      <c r="A109" s="76" t="s">
        <v>156</v>
      </c>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77" t="s">
        <v>157</v>
      </c>
      <c r="AQ109" s="78"/>
      <c r="AR109" s="78"/>
      <c r="AS109" s="78"/>
      <c r="AT109" s="78"/>
      <c r="AU109" s="78"/>
      <c r="AV109" s="78"/>
      <c r="AW109" s="79"/>
      <c r="AX109" s="73" t="s">
        <v>158</v>
      </c>
      <c r="AY109" s="78"/>
      <c r="AZ109" s="78"/>
      <c r="BA109" s="78"/>
      <c r="BB109" s="78"/>
      <c r="BC109" s="78"/>
      <c r="BD109" s="78"/>
      <c r="BE109" s="78"/>
      <c r="BF109" s="78"/>
      <c r="BG109" s="78"/>
      <c r="BH109" s="78"/>
      <c r="BI109" s="78"/>
      <c r="BJ109" s="79"/>
      <c r="BK109" s="73"/>
      <c r="BL109" s="78"/>
      <c r="BM109" s="78"/>
      <c r="BN109" s="78"/>
      <c r="BO109" s="78"/>
      <c r="BP109" s="78"/>
      <c r="BQ109" s="78"/>
      <c r="BR109" s="78"/>
      <c r="BS109" s="78"/>
      <c r="BT109" s="78"/>
      <c r="BU109" s="78"/>
      <c r="BV109" s="78"/>
      <c r="BW109" s="79"/>
      <c r="BX109" s="44"/>
      <c r="BY109" s="45"/>
      <c r="BZ109" s="44"/>
      <c r="CA109" s="46"/>
      <c r="CB109" s="44"/>
      <c r="CC109" s="46"/>
      <c r="CD109" s="45"/>
      <c r="CE109" s="44"/>
      <c r="CF109" s="46"/>
      <c r="CG109" s="44"/>
      <c r="CH109" s="46"/>
      <c r="CI109" s="45"/>
      <c r="CJ109" s="44"/>
      <c r="CK109" s="46"/>
      <c r="CL109" s="45"/>
      <c r="CM109" s="80"/>
      <c r="CN109" s="81"/>
      <c r="CO109" s="81"/>
      <c r="CP109" s="81"/>
      <c r="CQ109" s="81"/>
      <c r="CR109" s="81"/>
      <c r="CS109" s="81"/>
      <c r="CT109" s="81"/>
      <c r="CU109" s="81"/>
      <c r="CV109" s="81"/>
      <c r="CW109" s="81"/>
      <c r="CX109" s="81"/>
      <c r="CY109" s="82"/>
    </row>
    <row r="110" spans="1:103" ht="44.25" customHeight="1">
      <c r="A110" s="76" t="s">
        <v>285</v>
      </c>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93" t="s">
        <v>159</v>
      </c>
      <c r="AQ110" s="94"/>
      <c r="AR110" s="94"/>
      <c r="AS110" s="94"/>
      <c r="AT110" s="94"/>
      <c r="AU110" s="94"/>
      <c r="AV110" s="94"/>
      <c r="AW110" s="95"/>
      <c r="AX110" s="99" t="s">
        <v>160</v>
      </c>
      <c r="AY110" s="94"/>
      <c r="AZ110" s="94"/>
      <c r="BA110" s="94"/>
      <c r="BB110" s="94"/>
      <c r="BC110" s="94"/>
      <c r="BD110" s="94"/>
      <c r="BE110" s="94"/>
      <c r="BF110" s="94"/>
      <c r="BG110" s="94"/>
      <c r="BH110" s="94"/>
      <c r="BI110" s="94"/>
      <c r="BJ110" s="95"/>
      <c r="BK110" s="99"/>
      <c r="BL110" s="94"/>
      <c r="BM110" s="94"/>
      <c r="BN110" s="94"/>
      <c r="BO110" s="94"/>
      <c r="BP110" s="94"/>
      <c r="BQ110" s="94"/>
      <c r="BR110" s="94"/>
      <c r="BS110" s="94"/>
      <c r="BT110" s="94"/>
      <c r="BU110" s="94"/>
      <c r="BV110" s="94"/>
      <c r="BW110" s="95"/>
      <c r="BX110" s="44"/>
      <c r="BY110" s="50"/>
      <c r="BZ110" s="49"/>
      <c r="CA110" s="51"/>
      <c r="CB110" s="49"/>
      <c r="CC110" s="46"/>
      <c r="CD110" s="50"/>
      <c r="CE110" s="49"/>
      <c r="CF110" s="51"/>
      <c r="CG110" s="44"/>
      <c r="CH110" s="46"/>
      <c r="CI110" s="45"/>
      <c r="CJ110" s="49"/>
      <c r="CK110" s="51"/>
      <c r="CL110" s="45"/>
      <c r="CM110" s="101"/>
      <c r="CN110" s="102"/>
      <c r="CO110" s="102"/>
      <c r="CP110" s="102"/>
      <c r="CQ110" s="102"/>
      <c r="CR110" s="102"/>
      <c r="CS110" s="102"/>
      <c r="CT110" s="102"/>
      <c r="CU110" s="102"/>
      <c r="CV110" s="102"/>
      <c r="CW110" s="102"/>
      <c r="CX110" s="102"/>
      <c r="CY110" s="103"/>
    </row>
    <row r="111" spans="1:103" ht="25.5" customHeight="1">
      <c r="A111" s="68" t="s">
        <v>161</v>
      </c>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6"/>
      <c r="AP111" s="93" t="s">
        <v>162</v>
      </c>
      <c r="AQ111" s="94"/>
      <c r="AR111" s="94"/>
      <c r="AS111" s="94"/>
      <c r="AT111" s="94"/>
      <c r="AU111" s="94"/>
      <c r="AV111" s="94"/>
      <c r="AW111" s="95"/>
      <c r="AX111" s="99" t="s">
        <v>163</v>
      </c>
      <c r="AY111" s="94"/>
      <c r="AZ111" s="94"/>
      <c r="BA111" s="94"/>
      <c r="BB111" s="94"/>
      <c r="BC111" s="94"/>
      <c r="BD111" s="94"/>
      <c r="BE111" s="94"/>
      <c r="BF111" s="94"/>
      <c r="BG111" s="94"/>
      <c r="BH111" s="94"/>
      <c r="BI111" s="94"/>
      <c r="BJ111" s="95"/>
      <c r="BK111" s="99"/>
      <c r="BL111" s="94"/>
      <c r="BM111" s="94"/>
      <c r="BN111" s="94"/>
      <c r="BO111" s="94"/>
      <c r="BP111" s="94"/>
      <c r="BQ111" s="94"/>
      <c r="BR111" s="94"/>
      <c r="BS111" s="94"/>
      <c r="BT111" s="94"/>
      <c r="BU111" s="94"/>
      <c r="BV111" s="94"/>
      <c r="BW111" s="95"/>
      <c r="BX111" s="44">
        <f>BY111+BZ111+CA111+CB111</f>
        <v>17020708.360000003</v>
      </c>
      <c r="BY111" s="50">
        <f>BY112+BY113+BY114+BY115+BY116+BY117+BY119+BY118+BY120+BY121+BY122+BY123+BY124+BY125</f>
        <v>5983829.7700000005</v>
      </c>
      <c r="BZ111" s="50">
        <f>BZ112+BZ113+BZ114+BZ115+BZ116+BZ117+BZ119+BZ118+BZ120+BZ121+BZ122+BZ123+BZ124+BZ125</f>
        <v>7953703.65</v>
      </c>
      <c r="CA111" s="50"/>
      <c r="CB111" s="50">
        <f>CB112+CB113+CB114+CB115+CB116+CB117+CB119+CB118+CB120+CB121+CB122+CB123+CB124+CB125</f>
        <v>3083174.94</v>
      </c>
      <c r="CC111" s="46">
        <f>CD111+CE111+CF111+CG111</f>
        <v>7419967.2700000005</v>
      </c>
      <c r="CD111" s="50">
        <f>CD112+CD113+CD114+CD115+CD116+CD117+CD119+CD118+CD120+CD121+CD122+CD123+CD124+CD125</f>
        <v>4982619.470000001</v>
      </c>
      <c r="CE111" s="50"/>
      <c r="CF111" s="50"/>
      <c r="CG111" s="44">
        <f>CG118+CG121</f>
        <v>2437347.8</v>
      </c>
      <c r="CH111" s="46">
        <f>CI111+CJ111+CK111+CL111</f>
        <v>7552212.2700000005</v>
      </c>
      <c r="CI111" s="45">
        <f>CI113+CI115+CI116+CI117+CI118+CI119+CI120+CI121+CI122+CI125</f>
        <v>5114864.470000001</v>
      </c>
      <c r="CJ111" s="50"/>
      <c r="CK111" s="50"/>
      <c r="CL111" s="45">
        <f>CG111</f>
        <v>2437347.8</v>
      </c>
      <c r="CM111" s="101"/>
      <c r="CN111" s="102"/>
      <c r="CO111" s="102"/>
      <c r="CP111" s="102"/>
      <c r="CQ111" s="102"/>
      <c r="CR111" s="102"/>
      <c r="CS111" s="102"/>
      <c r="CT111" s="102"/>
      <c r="CU111" s="102"/>
      <c r="CV111" s="102"/>
      <c r="CW111" s="102"/>
      <c r="CX111" s="102"/>
      <c r="CY111" s="103"/>
    </row>
    <row r="112" spans="1:103" ht="14.25" customHeight="1">
      <c r="A112" s="89" t="s">
        <v>164</v>
      </c>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93" t="s">
        <v>162</v>
      </c>
      <c r="AQ112" s="94"/>
      <c r="AR112" s="94"/>
      <c r="AS112" s="94"/>
      <c r="AT112" s="94"/>
      <c r="AU112" s="94"/>
      <c r="AV112" s="94"/>
      <c r="AW112" s="95"/>
      <c r="AX112" s="99" t="s">
        <v>163</v>
      </c>
      <c r="AY112" s="94"/>
      <c r="AZ112" s="94"/>
      <c r="BA112" s="94"/>
      <c r="BB112" s="94"/>
      <c r="BC112" s="94"/>
      <c r="BD112" s="94"/>
      <c r="BE112" s="94"/>
      <c r="BF112" s="94"/>
      <c r="BG112" s="94"/>
      <c r="BH112" s="94"/>
      <c r="BI112" s="94"/>
      <c r="BJ112" s="95"/>
      <c r="BK112" s="99"/>
      <c r="BL112" s="94"/>
      <c r="BM112" s="94"/>
      <c r="BN112" s="94"/>
      <c r="BO112" s="94"/>
      <c r="BP112" s="94"/>
      <c r="BQ112" s="94"/>
      <c r="BR112" s="94"/>
      <c r="BS112" s="94"/>
      <c r="BT112" s="94"/>
      <c r="BU112" s="94"/>
      <c r="BV112" s="94"/>
      <c r="BW112" s="95"/>
      <c r="BX112" s="44"/>
      <c r="BY112" s="44"/>
      <c r="BZ112" s="44"/>
      <c r="CA112" s="44"/>
      <c r="CB112" s="44"/>
      <c r="CC112" s="46"/>
      <c r="CD112" s="44"/>
      <c r="CE112" s="44"/>
      <c r="CF112" s="44"/>
      <c r="CG112" s="44"/>
      <c r="CH112" s="46"/>
      <c r="CI112" s="45"/>
      <c r="CJ112" s="44"/>
      <c r="CK112" s="44"/>
      <c r="CL112" s="45"/>
      <c r="CM112" s="101"/>
      <c r="CN112" s="102"/>
      <c r="CO112" s="102"/>
      <c r="CP112" s="102"/>
      <c r="CQ112" s="102"/>
      <c r="CR112" s="102"/>
      <c r="CS112" s="102"/>
      <c r="CT112" s="102"/>
      <c r="CU112" s="102"/>
      <c r="CV112" s="102"/>
      <c r="CW112" s="102"/>
      <c r="CX112" s="102"/>
      <c r="CY112" s="103"/>
    </row>
    <row r="113" spans="1:103" ht="24" customHeight="1">
      <c r="A113" s="89" t="s">
        <v>302</v>
      </c>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93" t="s">
        <v>162</v>
      </c>
      <c r="AQ113" s="94"/>
      <c r="AR113" s="94"/>
      <c r="AS113" s="94"/>
      <c r="AT113" s="94"/>
      <c r="AU113" s="94"/>
      <c r="AV113" s="94"/>
      <c r="AW113" s="95"/>
      <c r="AX113" s="99" t="s">
        <v>163</v>
      </c>
      <c r="AY113" s="94"/>
      <c r="AZ113" s="94"/>
      <c r="BA113" s="94"/>
      <c r="BB113" s="94"/>
      <c r="BC113" s="94"/>
      <c r="BD113" s="94"/>
      <c r="BE113" s="94"/>
      <c r="BF113" s="94"/>
      <c r="BG113" s="94"/>
      <c r="BH113" s="94"/>
      <c r="BI113" s="94"/>
      <c r="BJ113" s="95"/>
      <c r="BK113" s="99" t="s">
        <v>345</v>
      </c>
      <c r="BL113" s="94"/>
      <c r="BM113" s="94"/>
      <c r="BN113" s="94"/>
      <c r="BO113" s="94"/>
      <c r="BP113" s="94"/>
      <c r="BQ113" s="94"/>
      <c r="BR113" s="94"/>
      <c r="BS113" s="94"/>
      <c r="BT113" s="94"/>
      <c r="BU113" s="94"/>
      <c r="BV113" s="94"/>
      <c r="BW113" s="95"/>
      <c r="BX113" s="44">
        <f>BY113</f>
        <v>37200</v>
      </c>
      <c r="BY113" s="44">
        <v>37200</v>
      </c>
      <c r="BZ113" s="44"/>
      <c r="CA113" s="44"/>
      <c r="CB113" s="44"/>
      <c r="CC113" s="46">
        <f>CD113+CE113+CF113+CG113</f>
        <v>37200</v>
      </c>
      <c r="CD113" s="44">
        <v>37200</v>
      </c>
      <c r="CE113" s="44"/>
      <c r="CF113" s="44"/>
      <c r="CG113" s="44"/>
      <c r="CH113" s="46">
        <f>CI113+CJ113+CK113+CL113</f>
        <v>37200</v>
      </c>
      <c r="CI113" s="45">
        <f>CD113</f>
        <v>37200</v>
      </c>
      <c r="CJ113" s="44"/>
      <c r="CK113" s="44"/>
      <c r="CL113" s="45"/>
      <c r="CM113" s="101"/>
      <c r="CN113" s="102"/>
      <c r="CO113" s="102"/>
      <c r="CP113" s="102"/>
      <c r="CQ113" s="102"/>
      <c r="CR113" s="102"/>
      <c r="CS113" s="102"/>
      <c r="CT113" s="102"/>
      <c r="CU113" s="102"/>
      <c r="CV113" s="102"/>
      <c r="CW113" s="102"/>
      <c r="CX113" s="102"/>
      <c r="CY113" s="103"/>
    </row>
    <row r="114" spans="1:103" ht="20.25" customHeight="1">
      <c r="A114" s="89" t="s">
        <v>303</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93" t="s">
        <v>162</v>
      </c>
      <c r="AQ114" s="94"/>
      <c r="AR114" s="94"/>
      <c r="AS114" s="94"/>
      <c r="AT114" s="94"/>
      <c r="AU114" s="94"/>
      <c r="AV114" s="94"/>
      <c r="AW114" s="95"/>
      <c r="AX114" s="99" t="s">
        <v>163</v>
      </c>
      <c r="AY114" s="94"/>
      <c r="AZ114" s="94"/>
      <c r="BA114" s="94"/>
      <c r="BB114" s="94"/>
      <c r="BC114" s="94"/>
      <c r="BD114" s="94"/>
      <c r="BE114" s="94"/>
      <c r="BF114" s="94"/>
      <c r="BG114" s="94"/>
      <c r="BH114" s="94"/>
      <c r="BI114" s="94"/>
      <c r="BJ114" s="95"/>
      <c r="BK114" s="99"/>
      <c r="BL114" s="94"/>
      <c r="BM114" s="94"/>
      <c r="BN114" s="94"/>
      <c r="BO114" s="94"/>
      <c r="BP114" s="94"/>
      <c r="BQ114" s="94"/>
      <c r="BR114" s="94"/>
      <c r="BS114" s="94"/>
      <c r="BT114" s="94"/>
      <c r="BU114" s="94"/>
      <c r="BV114" s="94"/>
      <c r="BW114" s="95"/>
      <c r="BX114" s="44"/>
      <c r="BY114" s="44"/>
      <c r="BZ114" s="44"/>
      <c r="CA114" s="44"/>
      <c r="CB114" s="44"/>
      <c r="CC114" s="46"/>
      <c r="CD114" s="44"/>
      <c r="CE114" s="44"/>
      <c r="CF114" s="44"/>
      <c r="CG114" s="44"/>
      <c r="CH114" s="46"/>
      <c r="CI114" s="45"/>
      <c r="CJ114" s="44"/>
      <c r="CK114" s="44"/>
      <c r="CL114" s="45"/>
      <c r="CM114" s="101"/>
      <c r="CN114" s="102"/>
      <c r="CO114" s="102"/>
      <c r="CP114" s="102"/>
      <c r="CQ114" s="102"/>
      <c r="CR114" s="102"/>
      <c r="CS114" s="102"/>
      <c r="CT114" s="102"/>
      <c r="CU114" s="102"/>
      <c r="CV114" s="102"/>
      <c r="CW114" s="102"/>
      <c r="CX114" s="102"/>
      <c r="CY114" s="103"/>
    </row>
    <row r="115" spans="1:103" ht="17.25" customHeight="1">
      <c r="A115" s="89" t="s">
        <v>304</v>
      </c>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93" t="s">
        <v>162</v>
      </c>
      <c r="AQ115" s="94"/>
      <c r="AR115" s="94"/>
      <c r="AS115" s="94"/>
      <c r="AT115" s="94"/>
      <c r="AU115" s="94"/>
      <c r="AV115" s="94"/>
      <c r="AW115" s="95"/>
      <c r="AX115" s="99" t="s">
        <v>163</v>
      </c>
      <c r="AY115" s="94"/>
      <c r="AZ115" s="94"/>
      <c r="BA115" s="94"/>
      <c r="BB115" s="94"/>
      <c r="BC115" s="94"/>
      <c r="BD115" s="94"/>
      <c r="BE115" s="94"/>
      <c r="BF115" s="94"/>
      <c r="BG115" s="94"/>
      <c r="BH115" s="94"/>
      <c r="BI115" s="94"/>
      <c r="BJ115" s="95"/>
      <c r="BK115" s="99" t="s">
        <v>333</v>
      </c>
      <c r="BL115" s="94"/>
      <c r="BM115" s="94"/>
      <c r="BN115" s="94"/>
      <c r="BO115" s="94"/>
      <c r="BP115" s="94"/>
      <c r="BQ115" s="94"/>
      <c r="BR115" s="94"/>
      <c r="BS115" s="94"/>
      <c r="BT115" s="94"/>
      <c r="BU115" s="94"/>
      <c r="BV115" s="94"/>
      <c r="BW115" s="95"/>
      <c r="BX115" s="44">
        <f>BY115+BZ115+CA115+CB115</f>
        <v>441601.73</v>
      </c>
      <c r="BY115" s="44">
        <v>441601.73</v>
      </c>
      <c r="BZ115" s="44"/>
      <c r="CA115" s="44"/>
      <c r="CB115" s="44"/>
      <c r="CC115" s="46">
        <f>CD115+CE115+CF115+CG115</f>
        <v>211311.24</v>
      </c>
      <c r="CD115" s="44">
        <v>211311.24</v>
      </c>
      <c r="CE115" s="44"/>
      <c r="CF115" s="44"/>
      <c r="CG115" s="44"/>
      <c r="CH115" s="46">
        <f aca="true" t="shared" si="3" ref="CH115:CH122">CI115+CJ115+CK115+CL115</f>
        <v>211311.24</v>
      </c>
      <c r="CI115" s="45">
        <f aca="true" t="shared" si="4" ref="CI115:CI122">CD115</f>
        <v>211311.24</v>
      </c>
      <c r="CJ115" s="44"/>
      <c r="CK115" s="44"/>
      <c r="CL115" s="45"/>
      <c r="CM115" s="101"/>
      <c r="CN115" s="102"/>
      <c r="CO115" s="102"/>
      <c r="CP115" s="102"/>
      <c r="CQ115" s="102"/>
      <c r="CR115" s="102"/>
      <c r="CS115" s="102"/>
      <c r="CT115" s="102"/>
      <c r="CU115" s="102"/>
      <c r="CV115" s="102"/>
      <c r="CW115" s="102"/>
      <c r="CX115" s="102"/>
      <c r="CY115" s="103"/>
    </row>
    <row r="116" spans="1:103" ht="14.25" customHeight="1">
      <c r="A116" s="89" t="s">
        <v>304</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93" t="s">
        <v>162</v>
      </c>
      <c r="AQ116" s="94"/>
      <c r="AR116" s="94"/>
      <c r="AS116" s="94"/>
      <c r="AT116" s="94"/>
      <c r="AU116" s="94"/>
      <c r="AV116" s="94"/>
      <c r="AW116" s="95"/>
      <c r="AX116" s="99" t="s">
        <v>355</v>
      </c>
      <c r="AY116" s="94"/>
      <c r="AZ116" s="94"/>
      <c r="BA116" s="94"/>
      <c r="BB116" s="94"/>
      <c r="BC116" s="94"/>
      <c r="BD116" s="94"/>
      <c r="BE116" s="94"/>
      <c r="BF116" s="94"/>
      <c r="BG116" s="94"/>
      <c r="BH116" s="94"/>
      <c r="BI116" s="94"/>
      <c r="BJ116" s="95"/>
      <c r="BK116" s="73" t="s">
        <v>333</v>
      </c>
      <c r="BL116" s="78"/>
      <c r="BM116" s="78"/>
      <c r="BN116" s="78"/>
      <c r="BO116" s="78"/>
      <c r="BP116" s="78"/>
      <c r="BQ116" s="78"/>
      <c r="BR116" s="78"/>
      <c r="BS116" s="78"/>
      <c r="BT116" s="78"/>
      <c r="BU116" s="78"/>
      <c r="BV116" s="78"/>
      <c r="BW116" s="79"/>
      <c r="BX116" s="44">
        <f>BY116+BZ116+CA116+CB116</f>
        <v>1918781.78</v>
      </c>
      <c r="BY116" s="44">
        <v>1918781.78</v>
      </c>
      <c r="BZ116" s="44"/>
      <c r="CA116" s="44"/>
      <c r="CB116" s="44"/>
      <c r="CC116" s="46">
        <f>CD116+CE116+CF116+CG116</f>
        <v>910608.28</v>
      </c>
      <c r="CD116" s="44">
        <f>1610342.28-699734</f>
        <v>910608.28</v>
      </c>
      <c r="CE116" s="44"/>
      <c r="CF116" s="44"/>
      <c r="CG116" s="44"/>
      <c r="CH116" s="46">
        <f t="shared" si="3"/>
        <v>910608.28</v>
      </c>
      <c r="CI116" s="45">
        <f t="shared" si="4"/>
        <v>910608.28</v>
      </c>
      <c r="CJ116" s="44"/>
      <c r="CK116" s="44"/>
      <c r="CL116" s="45"/>
      <c r="CM116" s="101"/>
      <c r="CN116" s="102"/>
      <c r="CO116" s="102"/>
      <c r="CP116" s="102"/>
      <c r="CQ116" s="102"/>
      <c r="CR116" s="102"/>
      <c r="CS116" s="102"/>
      <c r="CT116" s="102"/>
      <c r="CU116" s="102"/>
      <c r="CV116" s="102"/>
      <c r="CW116" s="102"/>
      <c r="CX116" s="102"/>
      <c r="CY116" s="103"/>
    </row>
    <row r="117" spans="1:103" ht="28.5" customHeight="1">
      <c r="A117" s="89" t="s">
        <v>305</v>
      </c>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93" t="s">
        <v>162</v>
      </c>
      <c r="AQ117" s="94"/>
      <c r="AR117" s="94"/>
      <c r="AS117" s="94"/>
      <c r="AT117" s="94"/>
      <c r="AU117" s="94"/>
      <c r="AV117" s="94"/>
      <c r="AW117" s="95"/>
      <c r="AX117" s="99" t="s">
        <v>163</v>
      </c>
      <c r="AY117" s="94"/>
      <c r="AZ117" s="94"/>
      <c r="BA117" s="94"/>
      <c r="BB117" s="94"/>
      <c r="BC117" s="94"/>
      <c r="BD117" s="94"/>
      <c r="BE117" s="94"/>
      <c r="BF117" s="94"/>
      <c r="BG117" s="94"/>
      <c r="BH117" s="94"/>
      <c r="BI117" s="94"/>
      <c r="BJ117" s="95"/>
      <c r="BK117" s="73" t="s">
        <v>334</v>
      </c>
      <c r="BL117" s="78"/>
      <c r="BM117" s="78"/>
      <c r="BN117" s="78"/>
      <c r="BO117" s="78"/>
      <c r="BP117" s="78"/>
      <c r="BQ117" s="78"/>
      <c r="BR117" s="78"/>
      <c r="BS117" s="78"/>
      <c r="BT117" s="78"/>
      <c r="BU117" s="78"/>
      <c r="BV117" s="78"/>
      <c r="BW117" s="79"/>
      <c r="BX117" s="44">
        <f aca="true" t="shared" si="5" ref="BX117:BX124">BY117+BZ117+CA117+CB117</f>
        <v>7154882.21</v>
      </c>
      <c r="BY117" s="44">
        <f>416211.06</f>
        <v>416211.06</v>
      </c>
      <c r="BZ117" s="44">
        <f>642105.26+4928671.15+1157894.74</f>
        <v>6728671.15</v>
      </c>
      <c r="CA117" s="44"/>
      <c r="CB117" s="44">
        <f>10000</f>
        <v>10000</v>
      </c>
      <c r="CC117" s="46">
        <f>CD117+CE117+CF117+CG117</f>
        <v>416211.06</v>
      </c>
      <c r="CD117" s="44">
        <f>416211.06</f>
        <v>416211.06</v>
      </c>
      <c r="CE117" s="44"/>
      <c r="CF117" s="44"/>
      <c r="CG117" s="44"/>
      <c r="CH117" s="46">
        <f t="shared" si="3"/>
        <v>416211.06</v>
      </c>
      <c r="CI117" s="45">
        <f t="shared" si="4"/>
        <v>416211.06</v>
      </c>
      <c r="CJ117" s="44"/>
      <c r="CK117" s="44"/>
      <c r="CL117" s="45"/>
      <c r="CM117" s="101"/>
      <c r="CN117" s="102"/>
      <c r="CO117" s="102"/>
      <c r="CP117" s="102"/>
      <c r="CQ117" s="102"/>
      <c r="CR117" s="102"/>
      <c r="CS117" s="102"/>
      <c r="CT117" s="102"/>
      <c r="CU117" s="102"/>
      <c r="CV117" s="102"/>
      <c r="CW117" s="102"/>
      <c r="CX117" s="102"/>
      <c r="CY117" s="103"/>
    </row>
    <row r="118" spans="1:103" ht="21.75" customHeight="1">
      <c r="A118" s="89" t="s">
        <v>306</v>
      </c>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93" t="s">
        <v>162</v>
      </c>
      <c r="AQ118" s="94"/>
      <c r="AR118" s="94"/>
      <c r="AS118" s="94"/>
      <c r="AT118" s="94"/>
      <c r="AU118" s="94"/>
      <c r="AV118" s="94"/>
      <c r="AW118" s="95"/>
      <c r="AX118" s="99" t="s">
        <v>163</v>
      </c>
      <c r="AY118" s="94"/>
      <c r="AZ118" s="94"/>
      <c r="BA118" s="94"/>
      <c r="BB118" s="94"/>
      <c r="BC118" s="94"/>
      <c r="BD118" s="94"/>
      <c r="BE118" s="94"/>
      <c r="BF118" s="94"/>
      <c r="BG118" s="94"/>
      <c r="BH118" s="94"/>
      <c r="BI118" s="94"/>
      <c r="BJ118" s="95"/>
      <c r="BK118" s="99" t="s">
        <v>331</v>
      </c>
      <c r="BL118" s="94"/>
      <c r="BM118" s="94"/>
      <c r="BN118" s="94"/>
      <c r="BO118" s="94"/>
      <c r="BP118" s="94"/>
      <c r="BQ118" s="94"/>
      <c r="BR118" s="94"/>
      <c r="BS118" s="94"/>
      <c r="BT118" s="94"/>
      <c r="BU118" s="94"/>
      <c r="BV118" s="94"/>
      <c r="BW118" s="95"/>
      <c r="BX118" s="44">
        <f>BY118+BZ118+CA118+CB118</f>
        <v>1282303.09</v>
      </c>
      <c r="BY118" s="44">
        <v>651745.04</v>
      </c>
      <c r="BZ118" s="44">
        <f>62560+448238.05</f>
        <v>510798.05</v>
      </c>
      <c r="CA118" s="44"/>
      <c r="CB118" s="44">
        <f>104160+15600</f>
        <v>119760</v>
      </c>
      <c r="CC118" s="46">
        <f>CD118+CE118+CF118+CG118</f>
        <v>602537.37</v>
      </c>
      <c r="CD118" s="44">
        <v>589097.37</v>
      </c>
      <c r="CE118" s="44"/>
      <c r="CF118" s="44"/>
      <c r="CG118" s="44">
        <v>13440</v>
      </c>
      <c r="CH118" s="46">
        <f t="shared" si="3"/>
        <v>602537.37</v>
      </c>
      <c r="CI118" s="45">
        <f t="shared" si="4"/>
        <v>589097.37</v>
      </c>
      <c r="CJ118" s="44"/>
      <c r="CK118" s="44"/>
      <c r="CL118" s="45">
        <f>CG118</f>
        <v>13440</v>
      </c>
      <c r="CM118" s="101"/>
      <c r="CN118" s="102"/>
      <c r="CO118" s="102"/>
      <c r="CP118" s="102"/>
      <c r="CQ118" s="102"/>
      <c r="CR118" s="102"/>
      <c r="CS118" s="102"/>
      <c r="CT118" s="102"/>
      <c r="CU118" s="102"/>
      <c r="CV118" s="102"/>
      <c r="CW118" s="102"/>
      <c r="CX118" s="102"/>
      <c r="CY118" s="103"/>
    </row>
    <row r="119" spans="1:103" ht="21" customHeight="1">
      <c r="A119" s="89" t="s">
        <v>307</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93" t="s">
        <v>162</v>
      </c>
      <c r="AQ119" s="94"/>
      <c r="AR119" s="94"/>
      <c r="AS119" s="94"/>
      <c r="AT119" s="94"/>
      <c r="AU119" s="94"/>
      <c r="AV119" s="94"/>
      <c r="AW119" s="95"/>
      <c r="AX119" s="99" t="s">
        <v>163</v>
      </c>
      <c r="AY119" s="94"/>
      <c r="AZ119" s="94"/>
      <c r="BA119" s="94"/>
      <c r="BB119" s="94"/>
      <c r="BC119" s="94"/>
      <c r="BD119" s="94"/>
      <c r="BE119" s="94"/>
      <c r="BF119" s="94"/>
      <c r="BG119" s="94"/>
      <c r="BH119" s="94"/>
      <c r="BI119" s="94"/>
      <c r="BJ119" s="95"/>
      <c r="BK119" s="99" t="s">
        <v>335</v>
      </c>
      <c r="BL119" s="94"/>
      <c r="BM119" s="94"/>
      <c r="BN119" s="94"/>
      <c r="BO119" s="94"/>
      <c r="BP119" s="94"/>
      <c r="BQ119" s="94"/>
      <c r="BR119" s="94"/>
      <c r="BS119" s="94"/>
      <c r="BT119" s="94"/>
      <c r="BU119" s="94"/>
      <c r="BV119" s="94"/>
      <c r="BW119" s="95"/>
      <c r="BX119" s="44">
        <f>BY119+BZ119+CA119+CB119</f>
        <v>914234.45</v>
      </c>
      <c r="BY119" s="44">
        <f>200000</f>
        <v>200000</v>
      </c>
      <c r="BZ119" s="44">
        <v>714234.45</v>
      </c>
      <c r="CA119" s="44"/>
      <c r="CB119" s="44"/>
      <c r="CC119" s="46">
        <f>CD119+CG119</f>
        <v>200000</v>
      </c>
      <c r="CD119" s="44">
        <f>200000</f>
        <v>200000</v>
      </c>
      <c r="CE119" s="44"/>
      <c r="CF119" s="44"/>
      <c r="CG119" s="44"/>
      <c r="CH119" s="46">
        <f t="shared" si="3"/>
        <v>200000</v>
      </c>
      <c r="CI119" s="45">
        <f t="shared" si="4"/>
        <v>200000</v>
      </c>
      <c r="CJ119" s="44"/>
      <c r="CK119" s="44"/>
      <c r="CL119" s="45"/>
      <c r="CM119" s="101"/>
      <c r="CN119" s="102"/>
      <c r="CO119" s="102"/>
      <c r="CP119" s="102"/>
      <c r="CQ119" s="102"/>
      <c r="CR119" s="102"/>
      <c r="CS119" s="102"/>
      <c r="CT119" s="102"/>
      <c r="CU119" s="102"/>
      <c r="CV119" s="102"/>
      <c r="CW119" s="102"/>
      <c r="CX119" s="102"/>
      <c r="CY119" s="103"/>
    </row>
    <row r="120" spans="1:103" ht="37.5" customHeight="1">
      <c r="A120" s="177" t="s">
        <v>308</v>
      </c>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93" t="s">
        <v>162</v>
      </c>
      <c r="AQ120" s="94"/>
      <c r="AR120" s="94"/>
      <c r="AS120" s="94"/>
      <c r="AT120" s="94"/>
      <c r="AU120" s="94"/>
      <c r="AV120" s="94"/>
      <c r="AW120" s="95"/>
      <c r="AX120" s="99" t="s">
        <v>163</v>
      </c>
      <c r="AY120" s="94"/>
      <c r="AZ120" s="94"/>
      <c r="BA120" s="94"/>
      <c r="BB120" s="94"/>
      <c r="BC120" s="94"/>
      <c r="BD120" s="94"/>
      <c r="BE120" s="94"/>
      <c r="BF120" s="94"/>
      <c r="BG120" s="94"/>
      <c r="BH120" s="94"/>
      <c r="BI120" s="94"/>
      <c r="BJ120" s="95"/>
      <c r="BK120" s="99" t="s">
        <v>346</v>
      </c>
      <c r="BL120" s="94"/>
      <c r="BM120" s="94"/>
      <c r="BN120" s="94"/>
      <c r="BO120" s="94"/>
      <c r="BP120" s="94"/>
      <c r="BQ120" s="94"/>
      <c r="BR120" s="94"/>
      <c r="BS120" s="94"/>
      <c r="BT120" s="94"/>
      <c r="BU120" s="94"/>
      <c r="BV120" s="94"/>
      <c r="BW120" s="95"/>
      <c r="BX120" s="44">
        <f t="shared" si="5"/>
        <v>45000</v>
      </c>
      <c r="BY120" s="44">
        <v>45000</v>
      </c>
      <c r="BZ120" s="44"/>
      <c r="CA120" s="44"/>
      <c r="CB120" s="44"/>
      <c r="CC120" s="46">
        <f>CD120+CE120+CF120+CG120</f>
        <v>45000</v>
      </c>
      <c r="CD120" s="44">
        <v>45000</v>
      </c>
      <c r="CE120" s="44"/>
      <c r="CF120" s="44"/>
      <c r="CG120" s="44"/>
      <c r="CH120" s="46">
        <f t="shared" si="3"/>
        <v>45000</v>
      </c>
      <c r="CI120" s="45">
        <f t="shared" si="4"/>
        <v>45000</v>
      </c>
      <c r="CJ120" s="44"/>
      <c r="CK120" s="44"/>
      <c r="CL120" s="45"/>
      <c r="CM120" s="101"/>
      <c r="CN120" s="102"/>
      <c r="CO120" s="102"/>
      <c r="CP120" s="102"/>
      <c r="CQ120" s="102"/>
      <c r="CR120" s="102"/>
      <c r="CS120" s="102"/>
      <c r="CT120" s="102"/>
      <c r="CU120" s="102"/>
      <c r="CV120" s="102"/>
      <c r="CW120" s="102"/>
      <c r="CX120" s="102"/>
      <c r="CY120" s="103"/>
    </row>
    <row r="121" spans="1:103" ht="23.25" customHeight="1">
      <c r="A121" s="89" t="s">
        <v>309</v>
      </c>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93" t="s">
        <v>162</v>
      </c>
      <c r="AQ121" s="94"/>
      <c r="AR121" s="94"/>
      <c r="AS121" s="94"/>
      <c r="AT121" s="94"/>
      <c r="AU121" s="94"/>
      <c r="AV121" s="94"/>
      <c r="AW121" s="95"/>
      <c r="AX121" s="99" t="s">
        <v>163</v>
      </c>
      <c r="AY121" s="94"/>
      <c r="AZ121" s="94"/>
      <c r="BA121" s="94"/>
      <c r="BB121" s="94"/>
      <c r="BC121" s="94"/>
      <c r="BD121" s="94"/>
      <c r="BE121" s="94"/>
      <c r="BF121" s="94"/>
      <c r="BG121" s="94"/>
      <c r="BH121" s="94"/>
      <c r="BI121" s="94"/>
      <c r="BJ121" s="95"/>
      <c r="BK121" s="99" t="s">
        <v>336</v>
      </c>
      <c r="BL121" s="94"/>
      <c r="BM121" s="94"/>
      <c r="BN121" s="94"/>
      <c r="BO121" s="94"/>
      <c r="BP121" s="94"/>
      <c r="BQ121" s="94"/>
      <c r="BR121" s="94"/>
      <c r="BS121" s="94"/>
      <c r="BT121" s="94"/>
      <c r="BU121" s="94"/>
      <c r="BV121" s="94"/>
      <c r="BW121" s="95"/>
      <c r="BX121" s="44">
        <f>BY121+BZ121+CA121+CB121</f>
        <v>3093905.73</v>
      </c>
      <c r="BY121" s="44">
        <v>401965.73</v>
      </c>
      <c r="BZ121" s="44"/>
      <c r="CA121" s="44"/>
      <c r="CB121" s="44">
        <v>2691940</v>
      </c>
      <c r="CC121" s="46">
        <f>CD121+CE121+CF121+CG121</f>
        <v>2898721.1999999997</v>
      </c>
      <c r="CD121" s="44">
        <v>474813.4</v>
      </c>
      <c r="CE121" s="44"/>
      <c r="CF121" s="44"/>
      <c r="CG121" s="44">
        <v>2423907.8</v>
      </c>
      <c r="CH121" s="46">
        <f t="shared" si="3"/>
        <v>2898721.1999999997</v>
      </c>
      <c r="CI121" s="45">
        <f t="shared" si="4"/>
        <v>474813.4</v>
      </c>
      <c r="CJ121" s="44"/>
      <c r="CK121" s="44"/>
      <c r="CL121" s="45">
        <f>CG121</f>
        <v>2423907.8</v>
      </c>
      <c r="CM121" s="38"/>
      <c r="CN121" s="6"/>
      <c r="CO121" s="6"/>
      <c r="CP121" s="6"/>
      <c r="CQ121" s="6"/>
      <c r="CR121" s="6"/>
      <c r="CS121" s="6"/>
      <c r="CT121" s="6"/>
      <c r="CU121" s="6"/>
      <c r="CV121" s="6"/>
      <c r="CW121" s="6"/>
      <c r="CX121" s="6"/>
      <c r="CY121" s="39"/>
    </row>
    <row r="122" spans="1:103" ht="25.5" customHeight="1">
      <c r="A122" s="89" t="s">
        <v>309</v>
      </c>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93" t="s">
        <v>162</v>
      </c>
      <c r="AQ122" s="94"/>
      <c r="AR122" s="94"/>
      <c r="AS122" s="94"/>
      <c r="AT122" s="94"/>
      <c r="AU122" s="94"/>
      <c r="AV122" s="94"/>
      <c r="AW122" s="95"/>
      <c r="AX122" s="99" t="s">
        <v>163</v>
      </c>
      <c r="AY122" s="94"/>
      <c r="AZ122" s="94"/>
      <c r="BA122" s="94"/>
      <c r="BB122" s="94"/>
      <c r="BC122" s="94"/>
      <c r="BD122" s="94"/>
      <c r="BE122" s="94"/>
      <c r="BF122" s="94"/>
      <c r="BG122" s="94"/>
      <c r="BH122" s="94"/>
      <c r="BI122" s="94"/>
      <c r="BJ122" s="95"/>
      <c r="BK122" s="99" t="s">
        <v>340</v>
      </c>
      <c r="BL122" s="94"/>
      <c r="BM122" s="94"/>
      <c r="BN122" s="94"/>
      <c r="BO122" s="94"/>
      <c r="BP122" s="94"/>
      <c r="BQ122" s="94"/>
      <c r="BR122" s="94"/>
      <c r="BS122" s="94"/>
      <c r="BT122" s="94"/>
      <c r="BU122" s="94"/>
      <c r="BV122" s="94"/>
      <c r="BW122" s="95"/>
      <c r="BX122" s="44">
        <f t="shared" si="5"/>
        <v>1040600</v>
      </c>
      <c r="BY122" s="44">
        <v>1040600</v>
      </c>
      <c r="BZ122" s="44"/>
      <c r="CA122" s="44"/>
      <c r="CB122" s="44"/>
      <c r="CC122" s="46">
        <f>CD122+CE122+CF122+CG122</f>
        <v>1040600</v>
      </c>
      <c r="CD122" s="44">
        <v>1040600</v>
      </c>
      <c r="CE122" s="44"/>
      <c r="CF122" s="44"/>
      <c r="CG122" s="44"/>
      <c r="CH122" s="46">
        <f t="shared" si="3"/>
        <v>1040600</v>
      </c>
      <c r="CI122" s="45">
        <f t="shared" si="4"/>
        <v>1040600</v>
      </c>
      <c r="CJ122" s="44"/>
      <c r="CK122" s="44"/>
      <c r="CL122" s="45"/>
      <c r="CM122" s="38"/>
      <c r="CN122" s="6"/>
      <c r="CO122" s="6"/>
      <c r="CP122" s="6"/>
      <c r="CQ122" s="6"/>
      <c r="CR122" s="6"/>
      <c r="CS122" s="6"/>
      <c r="CT122" s="6"/>
      <c r="CU122" s="6"/>
      <c r="CV122" s="6"/>
      <c r="CW122" s="6"/>
      <c r="CX122" s="6"/>
      <c r="CY122" s="39"/>
    </row>
    <row r="123" spans="1:103" ht="23.25" customHeight="1">
      <c r="A123" s="89" t="s">
        <v>310</v>
      </c>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93" t="s">
        <v>162</v>
      </c>
      <c r="AQ123" s="94"/>
      <c r="AR123" s="94"/>
      <c r="AS123" s="94"/>
      <c r="AT123" s="94"/>
      <c r="AU123" s="94"/>
      <c r="AV123" s="94"/>
      <c r="AW123" s="95"/>
      <c r="AX123" s="99" t="s">
        <v>163</v>
      </c>
      <c r="AY123" s="94"/>
      <c r="AZ123" s="94"/>
      <c r="BA123" s="94"/>
      <c r="BB123" s="94"/>
      <c r="BC123" s="94"/>
      <c r="BD123" s="94"/>
      <c r="BE123" s="94"/>
      <c r="BF123" s="94"/>
      <c r="BG123" s="94"/>
      <c r="BH123" s="94"/>
      <c r="BI123" s="94"/>
      <c r="BJ123" s="95"/>
      <c r="BK123" s="99" t="s">
        <v>337</v>
      </c>
      <c r="BL123" s="94"/>
      <c r="BM123" s="94"/>
      <c r="BN123" s="94"/>
      <c r="BO123" s="94"/>
      <c r="BP123" s="94"/>
      <c r="BQ123" s="94"/>
      <c r="BR123" s="94"/>
      <c r="BS123" s="94"/>
      <c r="BT123" s="94"/>
      <c r="BU123" s="94"/>
      <c r="BV123" s="94"/>
      <c r="BW123" s="95"/>
      <c r="BX123" s="44"/>
      <c r="BY123" s="44"/>
      <c r="BZ123" s="44"/>
      <c r="CA123" s="44"/>
      <c r="CB123" s="44"/>
      <c r="CC123" s="46"/>
      <c r="CD123" s="44"/>
      <c r="CE123" s="44"/>
      <c r="CF123" s="44"/>
      <c r="CG123" s="44"/>
      <c r="CH123" s="46"/>
      <c r="CI123" s="45"/>
      <c r="CJ123" s="44"/>
      <c r="CK123" s="44"/>
      <c r="CL123" s="45"/>
      <c r="CM123" s="38"/>
      <c r="CN123" s="6"/>
      <c r="CO123" s="6"/>
      <c r="CP123" s="6"/>
      <c r="CQ123" s="6"/>
      <c r="CR123" s="6"/>
      <c r="CS123" s="6"/>
      <c r="CT123" s="6"/>
      <c r="CU123" s="6"/>
      <c r="CV123" s="6"/>
      <c r="CW123" s="6"/>
      <c r="CX123" s="6"/>
      <c r="CY123" s="39"/>
    </row>
    <row r="124" spans="1:103" ht="24" customHeight="1">
      <c r="A124" s="89" t="s">
        <v>311</v>
      </c>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93" t="s">
        <v>162</v>
      </c>
      <c r="AQ124" s="94"/>
      <c r="AR124" s="94"/>
      <c r="AS124" s="94"/>
      <c r="AT124" s="94"/>
      <c r="AU124" s="94"/>
      <c r="AV124" s="94"/>
      <c r="AW124" s="95"/>
      <c r="AX124" s="99" t="s">
        <v>163</v>
      </c>
      <c r="AY124" s="94"/>
      <c r="AZ124" s="94"/>
      <c r="BA124" s="94"/>
      <c r="BB124" s="94"/>
      <c r="BC124" s="94"/>
      <c r="BD124" s="94"/>
      <c r="BE124" s="94"/>
      <c r="BF124" s="94"/>
      <c r="BG124" s="94"/>
      <c r="BH124" s="94"/>
      <c r="BI124" s="94"/>
      <c r="BJ124" s="95"/>
      <c r="BK124" s="99" t="s">
        <v>338</v>
      </c>
      <c r="BL124" s="94"/>
      <c r="BM124" s="94"/>
      <c r="BN124" s="94"/>
      <c r="BO124" s="94"/>
      <c r="BP124" s="94"/>
      <c r="BQ124" s="94"/>
      <c r="BR124" s="94"/>
      <c r="BS124" s="94"/>
      <c r="BT124" s="94"/>
      <c r="BU124" s="94"/>
      <c r="BV124" s="94"/>
      <c r="BW124" s="95"/>
      <c r="BX124" s="44">
        <f t="shared" si="5"/>
        <v>294286.57</v>
      </c>
      <c r="BY124" s="44">
        <v>194286.57</v>
      </c>
      <c r="BZ124" s="44"/>
      <c r="CA124" s="44"/>
      <c r="CB124" s="44">
        <v>100000</v>
      </c>
      <c r="CC124" s="46"/>
      <c r="CD124" s="44"/>
      <c r="CE124" s="44"/>
      <c r="CF124" s="44"/>
      <c r="CG124" s="44"/>
      <c r="CH124" s="46"/>
      <c r="CI124" s="45"/>
      <c r="CJ124" s="44"/>
      <c r="CK124" s="44"/>
      <c r="CL124" s="45"/>
      <c r="CM124" s="38"/>
      <c r="CN124" s="6"/>
      <c r="CO124" s="6"/>
      <c r="CP124" s="6"/>
      <c r="CQ124" s="6"/>
      <c r="CR124" s="6"/>
      <c r="CS124" s="6"/>
      <c r="CT124" s="6"/>
      <c r="CU124" s="6"/>
      <c r="CV124" s="6"/>
      <c r="CW124" s="6"/>
      <c r="CX124" s="6"/>
      <c r="CY124" s="39"/>
    </row>
    <row r="125" spans="1:103" ht="30" customHeight="1">
      <c r="A125" s="76" t="s">
        <v>312</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178"/>
      <c r="AP125" s="93" t="s">
        <v>162</v>
      </c>
      <c r="AQ125" s="94"/>
      <c r="AR125" s="94"/>
      <c r="AS125" s="94"/>
      <c r="AT125" s="94"/>
      <c r="AU125" s="94"/>
      <c r="AV125" s="94"/>
      <c r="AW125" s="95"/>
      <c r="AX125" s="99" t="s">
        <v>163</v>
      </c>
      <c r="AY125" s="94"/>
      <c r="AZ125" s="94"/>
      <c r="BA125" s="94"/>
      <c r="BB125" s="94"/>
      <c r="BC125" s="94"/>
      <c r="BD125" s="94"/>
      <c r="BE125" s="94"/>
      <c r="BF125" s="94"/>
      <c r="BG125" s="94"/>
      <c r="BH125" s="94"/>
      <c r="BI125" s="94"/>
      <c r="BJ125" s="95"/>
      <c r="BK125" s="99" t="s">
        <v>339</v>
      </c>
      <c r="BL125" s="94"/>
      <c r="BM125" s="94"/>
      <c r="BN125" s="94"/>
      <c r="BO125" s="94"/>
      <c r="BP125" s="94"/>
      <c r="BQ125" s="94"/>
      <c r="BR125" s="94"/>
      <c r="BS125" s="94"/>
      <c r="BT125" s="94"/>
      <c r="BU125" s="94"/>
      <c r="BV125" s="94"/>
      <c r="BW125" s="95"/>
      <c r="BX125" s="44">
        <f>BY125+BZ125+CA125+CB125</f>
        <v>797912.8</v>
      </c>
      <c r="BY125" s="44">
        <v>636437.86</v>
      </c>
      <c r="BZ125" s="44"/>
      <c r="CA125" s="44"/>
      <c r="CB125" s="44">
        <f>84750+71724.94+5000</f>
        <v>161474.94</v>
      </c>
      <c r="CC125" s="46">
        <f>CD125+CE125+CF125+CG125</f>
        <v>1057778.12</v>
      </c>
      <c r="CD125" s="44">
        <f>159936.24+476901.88+420940</f>
        <v>1057778.12</v>
      </c>
      <c r="CE125" s="44"/>
      <c r="CF125" s="44"/>
      <c r="CG125" s="44"/>
      <c r="CH125" s="46">
        <f>CI125+CJ125+CK125+CL125</f>
        <v>1190023.12</v>
      </c>
      <c r="CI125" s="45">
        <f>CD125+132245</f>
        <v>1190023.12</v>
      </c>
      <c r="CJ125" s="44"/>
      <c r="CK125" s="44"/>
      <c r="CL125" s="45"/>
      <c r="CM125" s="101"/>
      <c r="CN125" s="102"/>
      <c r="CO125" s="102"/>
      <c r="CP125" s="102"/>
      <c r="CQ125" s="102"/>
      <c r="CR125" s="102"/>
      <c r="CS125" s="102"/>
      <c r="CT125" s="102"/>
      <c r="CU125" s="102"/>
      <c r="CV125" s="102"/>
      <c r="CW125" s="102"/>
      <c r="CX125" s="102"/>
      <c r="CY125" s="103"/>
    </row>
    <row r="126" spans="1:103" ht="15" customHeight="1">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6"/>
      <c r="AP126" s="93" t="s">
        <v>162</v>
      </c>
      <c r="AQ126" s="94"/>
      <c r="AR126" s="94"/>
      <c r="AS126" s="94"/>
      <c r="AT126" s="94"/>
      <c r="AU126" s="94"/>
      <c r="AV126" s="94"/>
      <c r="AW126" s="95"/>
      <c r="AX126" s="99" t="s">
        <v>163</v>
      </c>
      <c r="AY126" s="94"/>
      <c r="AZ126" s="94"/>
      <c r="BA126" s="94"/>
      <c r="BB126" s="94"/>
      <c r="BC126" s="94"/>
      <c r="BD126" s="94"/>
      <c r="BE126" s="94"/>
      <c r="BF126" s="94"/>
      <c r="BG126" s="94"/>
      <c r="BH126" s="94"/>
      <c r="BI126" s="94"/>
      <c r="BJ126" s="95"/>
      <c r="BK126" s="99"/>
      <c r="BL126" s="94"/>
      <c r="BM126" s="94"/>
      <c r="BN126" s="94"/>
      <c r="BO126" s="94"/>
      <c r="BP126" s="94"/>
      <c r="BQ126" s="94"/>
      <c r="BR126" s="94"/>
      <c r="BS126" s="94"/>
      <c r="BT126" s="94"/>
      <c r="BU126" s="94"/>
      <c r="BV126" s="94"/>
      <c r="BW126" s="95"/>
      <c r="BX126" s="44"/>
      <c r="BY126" s="44"/>
      <c r="BZ126" s="44"/>
      <c r="CA126" s="44"/>
      <c r="CB126" s="44"/>
      <c r="CC126" s="46"/>
      <c r="CD126" s="45"/>
      <c r="CE126" s="44"/>
      <c r="CF126" s="44"/>
      <c r="CG126" s="44"/>
      <c r="CH126" s="46"/>
      <c r="CI126" s="45"/>
      <c r="CJ126" s="44"/>
      <c r="CK126" s="44"/>
      <c r="CL126" s="45"/>
      <c r="CM126" s="101"/>
      <c r="CN126" s="102"/>
      <c r="CO126" s="102"/>
      <c r="CP126" s="102"/>
      <c r="CQ126" s="102"/>
      <c r="CR126" s="102"/>
      <c r="CS126" s="102"/>
      <c r="CT126" s="102"/>
      <c r="CU126" s="102"/>
      <c r="CV126" s="102"/>
      <c r="CW126" s="102"/>
      <c r="CX126" s="102"/>
      <c r="CY126" s="103"/>
    </row>
    <row r="127" spans="1:103" ht="39" customHeight="1">
      <c r="A127" s="76" t="s">
        <v>165</v>
      </c>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77" t="s">
        <v>166</v>
      </c>
      <c r="AQ127" s="78"/>
      <c r="AR127" s="78"/>
      <c r="AS127" s="78"/>
      <c r="AT127" s="78"/>
      <c r="AU127" s="78"/>
      <c r="AV127" s="78"/>
      <c r="AW127" s="79"/>
      <c r="AX127" s="73" t="s">
        <v>167</v>
      </c>
      <c r="AY127" s="78"/>
      <c r="AZ127" s="78"/>
      <c r="BA127" s="78"/>
      <c r="BB127" s="78"/>
      <c r="BC127" s="78"/>
      <c r="BD127" s="78"/>
      <c r="BE127" s="78"/>
      <c r="BF127" s="78"/>
      <c r="BG127" s="78"/>
      <c r="BH127" s="78"/>
      <c r="BI127" s="78"/>
      <c r="BJ127" s="79"/>
      <c r="BK127" s="73"/>
      <c r="BL127" s="78"/>
      <c r="BM127" s="78"/>
      <c r="BN127" s="78"/>
      <c r="BO127" s="78"/>
      <c r="BP127" s="78"/>
      <c r="BQ127" s="78"/>
      <c r="BR127" s="78"/>
      <c r="BS127" s="78"/>
      <c r="BT127" s="78"/>
      <c r="BU127" s="78"/>
      <c r="BV127" s="78"/>
      <c r="BW127" s="79"/>
      <c r="BX127" s="44"/>
      <c r="BY127" s="45"/>
      <c r="BZ127" s="44"/>
      <c r="CA127" s="46"/>
      <c r="CB127" s="44"/>
      <c r="CC127" s="46"/>
      <c r="CD127" s="45"/>
      <c r="CE127" s="44"/>
      <c r="CF127" s="46"/>
      <c r="CG127" s="44"/>
      <c r="CH127" s="46"/>
      <c r="CI127" s="45"/>
      <c r="CJ127" s="44"/>
      <c r="CK127" s="46"/>
      <c r="CL127" s="45"/>
      <c r="CM127" s="80"/>
      <c r="CN127" s="81"/>
      <c r="CO127" s="81"/>
      <c r="CP127" s="81"/>
      <c r="CQ127" s="81"/>
      <c r="CR127" s="81"/>
      <c r="CS127" s="81"/>
      <c r="CT127" s="81"/>
      <c r="CU127" s="81"/>
      <c r="CV127" s="81"/>
      <c r="CW127" s="81"/>
      <c r="CX127" s="81"/>
      <c r="CY127" s="82"/>
    </row>
    <row r="128" spans="1:103" ht="41.25" customHeight="1">
      <c r="A128" s="76" t="s">
        <v>283</v>
      </c>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77" t="s">
        <v>168</v>
      </c>
      <c r="AQ128" s="78"/>
      <c r="AR128" s="78"/>
      <c r="AS128" s="78"/>
      <c r="AT128" s="78"/>
      <c r="AU128" s="78"/>
      <c r="AV128" s="78"/>
      <c r="AW128" s="79"/>
      <c r="AX128" s="73" t="s">
        <v>169</v>
      </c>
      <c r="AY128" s="78"/>
      <c r="AZ128" s="78"/>
      <c r="BA128" s="78"/>
      <c r="BB128" s="78"/>
      <c r="BC128" s="78"/>
      <c r="BD128" s="78"/>
      <c r="BE128" s="78"/>
      <c r="BF128" s="78"/>
      <c r="BG128" s="78"/>
      <c r="BH128" s="78"/>
      <c r="BI128" s="78"/>
      <c r="BJ128" s="79"/>
      <c r="BK128" s="73"/>
      <c r="BL128" s="78"/>
      <c r="BM128" s="78"/>
      <c r="BN128" s="78"/>
      <c r="BO128" s="78"/>
      <c r="BP128" s="78"/>
      <c r="BQ128" s="78"/>
      <c r="BR128" s="78"/>
      <c r="BS128" s="78"/>
      <c r="BT128" s="78"/>
      <c r="BU128" s="78"/>
      <c r="BV128" s="78"/>
      <c r="BW128" s="79"/>
      <c r="BX128" s="44"/>
      <c r="BY128" s="45"/>
      <c r="BZ128" s="44"/>
      <c r="CA128" s="46"/>
      <c r="CB128" s="44"/>
      <c r="CC128" s="46"/>
      <c r="CD128" s="45"/>
      <c r="CE128" s="44"/>
      <c r="CF128" s="46"/>
      <c r="CG128" s="44"/>
      <c r="CH128" s="46"/>
      <c r="CI128" s="45"/>
      <c r="CJ128" s="44"/>
      <c r="CK128" s="46"/>
      <c r="CL128" s="45"/>
      <c r="CM128" s="80"/>
      <c r="CN128" s="81"/>
      <c r="CO128" s="81"/>
      <c r="CP128" s="81"/>
      <c r="CQ128" s="81"/>
      <c r="CR128" s="81"/>
      <c r="CS128" s="81"/>
      <c r="CT128" s="81"/>
      <c r="CU128" s="81"/>
      <c r="CV128" s="81"/>
      <c r="CW128" s="81"/>
      <c r="CX128" s="81"/>
      <c r="CY128" s="82"/>
    </row>
    <row r="129" spans="1:103" ht="38.25" customHeight="1">
      <c r="A129" s="76" t="s">
        <v>284</v>
      </c>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77" t="s">
        <v>170</v>
      </c>
      <c r="AQ129" s="78"/>
      <c r="AR129" s="78"/>
      <c r="AS129" s="78"/>
      <c r="AT129" s="78"/>
      <c r="AU129" s="78"/>
      <c r="AV129" s="78"/>
      <c r="AW129" s="79"/>
      <c r="AX129" s="73" t="s">
        <v>171</v>
      </c>
      <c r="AY129" s="78"/>
      <c r="AZ129" s="78"/>
      <c r="BA129" s="78"/>
      <c r="BB129" s="78"/>
      <c r="BC129" s="78"/>
      <c r="BD129" s="78"/>
      <c r="BE129" s="78"/>
      <c r="BF129" s="78"/>
      <c r="BG129" s="78"/>
      <c r="BH129" s="78"/>
      <c r="BI129" s="78"/>
      <c r="BJ129" s="79"/>
      <c r="BK129" s="73"/>
      <c r="BL129" s="78"/>
      <c r="BM129" s="78"/>
      <c r="BN129" s="78"/>
      <c r="BO129" s="78"/>
      <c r="BP129" s="78"/>
      <c r="BQ129" s="78"/>
      <c r="BR129" s="78"/>
      <c r="BS129" s="78"/>
      <c r="BT129" s="78"/>
      <c r="BU129" s="78"/>
      <c r="BV129" s="78"/>
      <c r="BW129" s="79"/>
      <c r="BX129" s="44"/>
      <c r="BY129" s="45"/>
      <c r="BZ129" s="44"/>
      <c r="CA129" s="46"/>
      <c r="CB129" s="44"/>
      <c r="CC129" s="46"/>
      <c r="CD129" s="45"/>
      <c r="CE129" s="44"/>
      <c r="CF129" s="46"/>
      <c r="CG129" s="44"/>
      <c r="CH129" s="46"/>
      <c r="CI129" s="45"/>
      <c r="CJ129" s="44"/>
      <c r="CK129" s="46"/>
      <c r="CL129" s="45"/>
      <c r="CM129" s="80"/>
      <c r="CN129" s="81"/>
      <c r="CO129" s="81"/>
      <c r="CP129" s="81"/>
      <c r="CQ129" s="81"/>
      <c r="CR129" s="81"/>
      <c r="CS129" s="81"/>
      <c r="CT129" s="81"/>
      <c r="CU129" s="81"/>
      <c r="CV129" s="81"/>
      <c r="CW129" s="81"/>
      <c r="CX129" s="81"/>
      <c r="CY129" s="82"/>
    </row>
    <row r="130" spans="1:103" ht="18" customHeight="1">
      <c r="A130" s="87" t="s">
        <v>324</v>
      </c>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163" t="s">
        <v>172</v>
      </c>
      <c r="AQ130" s="164"/>
      <c r="AR130" s="164"/>
      <c r="AS130" s="164"/>
      <c r="AT130" s="164"/>
      <c r="AU130" s="164"/>
      <c r="AV130" s="164"/>
      <c r="AW130" s="165"/>
      <c r="AX130" s="166" t="s">
        <v>173</v>
      </c>
      <c r="AY130" s="164"/>
      <c r="AZ130" s="164"/>
      <c r="BA130" s="164"/>
      <c r="BB130" s="164"/>
      <c r="BC130" s="164"/>
      <c r="BD130" s="164"/>
      <c r="BE130" s="164"/>
      <c r="BF130" s="164"/>
      <c r="BG130" s="164"/>
      <c r="BH130" s="164"/>
      <c r="BI130" s="164"/>
      <c r="BJ130" s="165"/>
      <c r="BK130" s="73"/>
      <c r="BL130" s="78"/>
      <c r="BM130" s="78"/>
      <c r="BN130" s="78"/>
      <c r="BO130" s="78"/>
      <c r="BP130" s="78"/>
      <c r="BQ130" s="78"/>
      <c r="BR130" s="78"/>
      <c r="BS130" s="78"/>
      <c r="BT130" s="78"/>
      <c r="BU130" s="78"/>
      <c r="BV130" s="78"/>
      <c r="BW130" s="79"/>
      <c r="BX130" s="52">
        <f>CB130</f>
        <v>-26560</v>
      </c>
      <c r="BY130" s="53"/>
      <c r="BZ130" s="52"/>
      <c r="CA130" s="54"/>
      <c r="CB130" s="52">
        <f>CB133</f>
        <v>-26560</v>
      </c>
      <c r="CC130" s="54">
        <f>CC133</f>
        <v>-21560</v>
      </c>
      <c r="CD130" s="53"/>
      <c r="CE130" s="52"/>
      <c r="CF130" s="54"/>
      <c r="CG130" s="52">
        <f>CG133</f>
        <v>-21560</v>
      </c>
      <c r="CH130" s="54">
        <f>CH133</f>
        <v>-21560</v>
      </c>
      <c r="CI130" s="53"/>
      <c r="CJ130" s="52"/>
      <c r="CK130" s="54"/>
      <c r="CL130" s="52">
        <f>CG130</f>
        <v>-21560</v>
      </c>
      <c r="CM130" s="80" t="s">
        <v>40</v>
      </c>
      <c r="CN130" s="81"/>
      <c r="CO130" s="81"/>
      <c r="CP130" s="81"/>
      <c r="CQ130" s="81"/>
      <c r="CR130" s="81"/>
      <c r="CS130" s="81"/>
      <c r="CT130" s="81"/>
      <c r="CU130" s="81"/>
      <c r="CV130" s="81"/>
      <c r="CW130" s="81"/>
      <c r="CX130" s="81"/>
      <c r="CY130" s="82"/>
    </row>
    <row r="131" spans="1:103" ht="28.5" customHeight="1">
      <c r="A131" s="76" t="s">
        <v>325</v>
      </c>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77" t="s">
        <v>174</v>
      </c>
      <c r="AQ131" s="78"/>
      <c r="AR131" s="78"/>
      <c r="AS131" s="78"/>
      <c r="AT131" s="78"/>
      <c r="AU131" s="78"/>
      <c r="AV131" s="78"/>
      <c r="AW131" s="79"/>
      <c r="AX131" s="73"/>
      <c r="AY131" s="78"/>
      <c r="AZ131" s="78"/>
      <c r="BA131" s="78"/>
      <c r="BB131" s="78"/>
      <c r="BC131" s="78"/>
      <c r="BD131" s="78"/>
      <c r="BE131" s="78"/>
      <c r="BF131" s="78"/>
      <c r="BG131" s="78"/>
      <c r="BH131" s="78"/>
      <c r="BI131" s="78"/>
      <c r="BJ131" s="79"/>
      <c r="BK131" s="73"/>
      <c r="BL131" s="78"/>
      <c r="BM131" s="78"/>
      <c r="BN131" s="78"/>
      <c r="BO131" s="78"/>
      <c r="BP131" s="78"/>
      <c r="BQ131" s="78"/>
      <c r="BR131" s="78"/>
      <c r="BS131" s="78"/>
      <c r="BT131" s="78"/>
      <c r="BU131" s="78"/>
      <c r="BV131" s="78"/>
      <c r="BW131" s="79"/>
      <c r="BX131" s="44"/>
      <c r="BY131" s="45"/>
      <c r="BZ131" s="44"/>
      <c r="CA131" s="46"/>
      <c r="CB131" s="44"/>
      <c r="CC131" s="46"/>
      <c r="CD131" s="45"/>
      <c r="CE131" s="44"/>
      <c r="CF131" s="46"/>
      <c r="CG131" s="44"/>
      <c r="CH131" s="46"/>
      <c r="CI131" s="45"/>
      <c r="CJ131" s="44"/>
      <c r="CK131" s="46"/>
      <c r="CL131" s="44"/>
      <c r="CM131" s="80" t="s">
        <v>40</v>
      </c>
      <c r="CN131" s="81"/>
      <c r="CO131" s="81"/>
      <c r="CP131" s="81"/>
      <c r="CQ131" s="81"/>
      <c r="CR131" s="81"/>
      <c r="CS131" s="81"/>
      <c r="CT131" s="81"/>
      <c r="CU131" s="81"/>
      <c r="CV131" s="81"/>
      <c r="CW131" s="81"/>
      <c r="CX131" s="81"/>
      <c r="CY131" s="82"/>
    </row>
    <row r="132" spans="1:103" ht="18" customHeight="1">
      <c r="A132" s="76" t="s">
        <v>326</v>
      </c>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77" t="s">
        <v>175</v>
      </c>
      <c r="AQ132" s="78"/>
      <c r="AR132" s="78"/>
      <c r="AS132" s="78"/>
      <c r="AT132" s="78"/>
      <c r="AU132" s="78"/>
      <c r="AV132" s="78"/>
      <c r="AW132" s="79"/>
      <c r="AX132" s="73"/>
      <c r="AY132" s="78"/>
      <c r="AZ132" s="78"/>
      <c r="BA132" s="78"/>
      <c r="BB132" s="78"/>
      <c r="BC132" s="78"/>
      <c r="BD132" s="78"/>
      <c r="BE132" s="78"/>
      <c r="BF132" s="78"/>
      <c r="BG132" s="78"/>
      <c r="BH132" s="78"/>
      <c r="BI132" s="78"/>
      <c r="BJ132" s="79"/>
      <c r="BK132" s="73"/>
      <c r="BL132" s="78"/>
      <c r="BM132" s="78"/>
      <c r="BN132" s="78"/>
      <c r="BO132" s="78"/>
      <c r="BP132" s="78"/>
      <c r="BQ132" s="78"/>
      <c r="BR132" s="78"/>
      <c r="BS132" s="78"/>
      <c r="BT132" s="78"/>
      <c r="BU132" s="78"/>
      <c r="BV132" s="78"/>
      <c r="BW132" s="79"/>
      <c r="BX132" s="44"/>
      <c r="BY132" s="45"/>
      <c r="BZ132" s="44"/>
      <c r="CA132" s="46"/>
      <c r="CB132" s="44"/>
      <c r="CC132" s="46"/>
      <c r="CD132" s="45"/>
      <c r="CE132" s="44"/>
      <c r="CF132" s="46"/>
      <c r="CG132" s="44"/>
      <c r="CH132" s="46"/>
      <c r="CI132" s="45"/>
      <c r="CJ132" s="44"/>
      <c r="CK132" s="46"/>
      <c r="CL132" s="44"/>
      <c r="CM132" s="80" t="s">
        <v>40</v>
      </c>
      <c r="CN132" s="81"/>
      <c r="CO132" s="81"/>
      <c r="CP132" s="81"/>
      <c r="CQ132" s="81"/>
      <c r="CR132" s="81"/>
      <c r="CS132" s="81"/>
      <c r="CT132" s="81"/>
      <c r="CU132" s="81"/>
      <c r="CV132" s="81"/>
      <c r="CW132" s="81"/>
      <c r="CX132" s="81"/>
      <c r="CY132" s="82"/>
    </row>
    <row r="133" spans="1:103" ht="18" customHeight="1">
      <c r="A133" s="76" t="s">
        <v>327</v>
      </c>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77" t="s">
        <v>176</v>
      </c>
      <c r="AQ133" s="78"/>
      <c r="AR133" s="78"/>
      <c r="AS133" s="78"/>
      <c r="AT133" s="78"/>
      <c r="AU133" s="78"/>
      <c r="AV133" s="78"/>
      <c r="AW133" s="79"/>
      <c r="AX133" s="73" t="s">
        <v>362</v>
      </c>
      <c r="AY133" s="78"/>
      <c r="AZ133" s="78"/>
      <c r="BA133" s="78"/>
      <c r="BB133" s="78"/>
      <c r="BC133" s="78"/>
      <c r="BD133" s="78"/>
      <c r="BE133" s="78"/>
      <c r="BF133" s="78"/>
      <c r="BG133" s="78"/>
      <c r="BH133" s="78"/>
      <c r="BI133" s="78"/>
      <c r="BJ133" s="79"/>
      <c r="BK133" s="73"/>
      <c r="BL133" s="78"/>
      <c r="BM133" s="78"/>
      <c r="BN133" s="78"/>
      <c r="BO133" s="78"/>
      <c r="BP133" s="78"/>
      <c r="BQ133" s="78"/>
      <c r="BR133" s="78"/>
      <c r="BS133" s="78"/>
      <c r="BT133" s="78"/>
      <c r="BU133" s="78"/>
      <c r="BV133" s="78"/>
      <c r="BW133" s="79"/>
      <c r="BX133" s="44">
        <f>CB133</f>
        <v>-26560</v>
      </c>
      <c r="BY133" s="45"/>
      <c r="BZ133" s="44"/>
      <c r="CA133" s="46"/>
      <c r="CB133" s="44">
        <v>-26560</v>
      </c>
      <c r="CC133" s="46">
        <f>CG133</f>
        <v>-21560</v>
      </c>
      <c r="CD133" s="45"/>
      <c r="CE133" s="44"/>
      <c r="CF133" s="46"/>
      <c r="CG133" s="44">
        <v>-21560</v>
      </c>
      <c r="CH133" s="46">
        <f>CG133</f>
        <v>-21560</v>
      </c>
      <c r="CI133" s="45"/>
      <c r="CJ133" s="44"/>
      <c r="CK133" s="46"/>
      <c r="CL133" s="44">
        <f>CG133</f>
        <v>-21560</v>
      </c>
      <c r="CM133" s="80" t="s">
        <v>40</v>
      </c>
      <c r="CN133" s="81"/>
      <c r="CO133" s="81"/>
      <c r="CP133" s="81"/>
      <c r="CQ133" s="81"/>
      <c r="CR133" s="81"/>
      <c r="CS133" s="81"/>
      <c r="CT133" s="81"/>
      <c r="CU133" s="81"/>
      <c r="CV133" s="81"/>
      <c r="CW133" s="81"/>
      <c r="CX133" s="81"/>
      <c r="CY133" s="82"/>
    </row>
    <row r="134" spans="1:103" ht="14.25" customHeight="1">
      <c r="A134" s="87" t="s">
        <v>328</v>
      </c>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163" t="s">
        <v>177</v>
      </c>
      <c r="AQ134" s="164"/>
      <c r="AR134" s="164"/>
      <c r="AS134" s="164"/>
      <c r="AT134" s="164"/>
      <c r="AU134" s="164"/>
      <c r="AV134" s="164"/>
      <c r="AW134" s="165"/>
      <c r="AX134" s="166" t="s">
        <v>40</v>
      </c>
      <c r="AY134" s="164"/>
      <c r="AZ134" s="164"/>
      <c r="BA134" s="164"/>
      <c r="BB134" s="164"/>
      <c r="BC134" s="164"/>
      <c r="BD134" s="164"/>
      <c r="BE134" s="164"/>
      <c r="BF134" s="164"/>
      <c r="BG134" s="164"/>
      <c r="BH134" s="164"/>
      <c r="BI134" s="164"/>
      <c r="BJ134" s="165"/>
      <c r="BK134" s="73"/>
      <c r="BL134" s="78"/>
      <c r="BM134" s="78"/>
      <c r="BN134" s="78"/>
      <c r="BO134" s="78"/>
      <c r="BP134" s="78"/>
      <c r="BQ134" s="78"/>
      <c r="BR134" s="78"/>
      <c r="BS134" s="78"/>
      <c r="BT134" s="78"/>
      <c r="BU134" s="78"/>
      <c r="BV134" s="78"/>
      <c r="BW134" s="79"/>
      <c r="BX134" s="52"/>
      <c r="BY134" s="53"/>
      <c r="BZ134" s="44"/>
      <c r="CA134" s="46"/>
      <c r="CB134" s="44"/>
      <c r="CC134" s="46"/>
      <c r="CD134" s="45"/>
      <c r="CE134" s="44"/>
      <c r="CF134" s="46"/>
      <c r="CG134" s="44"/>
      <c r="CH134" s="46"/>
      <c r="CI134" s="45"/>
      <c r="CJ134" s="44"/>
      <c r="CK134" s="46"/>
      <c r="CL134" s="44"/>
      <c r="CM134" s="80" t="s">
        <v>40</v>
      </c>
      <c r="CN134" s="81"/>
      <c r="CO134" s="81"/>
      <c r="CP134" s="81"/>
      <c r="CQ134" s="81"/>
      <c r="CR134" s="81"/>
      <c r="CS134" s="81"/>
      <c r="CT134" s="81"/>
      <c r="CU134" s="81"/>
      <c r="CV134" s="81"/>
      <c r="CW134" s="81"/>
      <c r="CX134" s="81"/>
      <c r="CY134" s="82"/>
    </row>
    <row r="135" spans="1:103" ht="14.25" customHeight="1">
      <c r="A135" s="76" t="s">
        <v>178</v>
      </c>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77" t="s">
        <v>179</v>
      </c>
      <c r="AQ135" s="78"/>
      <c r="AR135" s="78"/>
      <c r="AS135" s="78"/>
      <c r="AT135" s="78"/>
      <c r="AU135" s="78"/>
      <c r="AV135" s="78"/>
      <c r="AW135" s="79"/>
      <c r="AX135" s="73" t="s">
        <v>180</v>
      </c>
      <c r="AY135" s="78"/>
      <c r="AZ135" s="78"/>
      <c r="BA135" s="78"/>
      <c r="BB135" s="78"/>
      <c r="BC135" s="78"/>
      <c r="BD135" s="78"/>
      <c r="BE135" s="78"/>
      <c r="BF135" s="78"/>
      <c r="BG135" s="78"/>
      <c r="BH135" s="78"/>
      <c r="BI135" s="78"/>
      <c r="BJ135" s="79"/>
      <c r="BK135" s="73"/>
      <c r="BL135" s="78"/>
      <c r="BM135" s="78"/>
      <c r="BN135" s="78"/>
      <c r="BO135" s="78"/>
      <c r="BP135" s="78"/>
      <c r="BQ135" s="78"/>
      <c r="BR135" s="78"/>
      <c r="BS135" s="78"/>
      <c r="BT135" s="78"/>
      <c r="BU135" s="78"/>
      <c r="BV135" s="78"/>
      <c r="BW135" s="79"/>
      <c r="BX135" s="44"/>
      <c r="BY135" s="45"/>
      <c r="BZ135" s="44"/>
      <c r="CA135" s="46"/>
      <c r="CB135" s="44"/>
      <c r="CC135" s="46"/>
      <c r="CD135" s="45"/>
      <c r="CE135" s="44"/>
      <c r="CF135" s="46"/>
      <c r="CG135" s="44"/>
      <c r="CH135" s="46"/>
      <c r="CI135" s="45"/>
      <c r="CJ135" s="44"/>
      <c r="CK135" s="46"/>
      <c r="CL135" s="44"/>
      <c r="CM135" s="80" t="s">
        <v>40</v>
      </c>
      <c r="CN135" s="81"/>
      <c r="CO135" s="81"/>
      <c r="CP135" s="81"/>
      <c r="CQ135" s="81"/>
      <c r="CR135" s="81"/>
      <c r="CS135" s="81"/>
      <c r="CT135" s="81"/>
      <c r="CU135" s="81"/>
      <c r="CV135" s="81"/>
      <c r="CW135" s="81"/>
      <c r="CX135" s="81"/>
      <c r="CY135" s="82"/>
    </row>
    <row r="136" spans="1:103" ht="9.75" customHeight="1" thickBot="1">
      <c r="A136" s="76"/>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9"/>
      <c r="AQ136" s="180"/>
      <c r="AR136" s="180"/>
      <c r="AS136" s="180"/>
      <c r="AT136" s="180"/>
      <c r="AU136" s="180"/>
      <c r="AV136" s="180"/>
      <c r="AW136" s="181"/>
      <c r="AX136" s="182"/>
      <c r="AY136" s="180"/>
      <c r="AZ136" s="180"/>
      <c r="BA136" s="180"/>
      <c r="BB136" s="180"/>
      <c r="BC136" s="180"/>
      <c r="BD136" s="180"/>
      <c r="BE136" s="180"/>
      <c r="BF136" s="180"/>
      <c r="BG136" s="180"/>
      <c r="BH136" s="180"/>
      <c r="BI136" s="180"/>
      <c r="BJ136" s="181"/>
      <c r="BK136" s="73"/>
      <c r="BL136" s="78"/>
      <c r="BM136" s="78"/>
      <c r="BN136" s="78"/>
      <c r="BO136" s="78"/>
      <c r="BP136" s="78"/>
      <c r="BQ136" s="78"/>
      <c r="BR136" s="78"/>
      <c r="BS136" s="78"/>
      <c r="BT136" s="78"/>
      <c r="BU136" s="78"/>
      <c r="BV136" s="78"/>
      <c r="BW136" s="79"/>
      <c r="BX136" s="44"/>
      <c r="BY136" s="55"/>
      <c r="BZ136" s="56"/>
      <c r="CA136" s="57"/>
      <c r="CB136" s="56"/>
      <c r="CC136" s="57"/>
      <c r="CD136" s="55"/>
      <c r="CE136" s="56"/>
      <c r="CF136" s="57"/>
      <c r="CG136" s="56"/>
      <c r="CH136" s="57"/>
      <c r="CI136" s="55"/>
      <c r="CJ136" s="56"/>
      <c r="CK136" s="57"/>
      <c r="CL136" s="56"/>
      <c r="CM136" s="184"/>
      <c r="CN136" s="185"/>
      <c r="CO136" s="185"/>
      <c r="CP136" s="185"/>
      <c r="CQ136" s="185"/>
      <c r="CR136" s="185"/>
      <c r="CS136" s="185"/>
      <c r="CT136" s="185"/>
      <c r="CU136" s="185"/>
      <c r="CV136" s="185"/>
      <c r="CW136" s="185"/>
      <c r="CX136" s="185"/>
      <c r="CY136" s="186"/>
    </row>
    <row r="138" s="7" customFormat="1" ht="9.75" customHeight="1">
      <c r="A138" s="40" t="s">
        <v>248</v>
      </c>
    </row>
    <row r="139" s="7" customFormat="1" ht="9.75" customHeight="1">
      <c r="A139" s="40" t="s">
        <v>249</v>
      </c>
    </row>
    <row r="140" s="7" customFormat="1" ht="9.75" customHeight="1">
      <c r="A140" s="40" t="s">
        <v>250</v>
      </c>
    </row>
    <row r="141" s="7" customFormat="1" ht="9.75" customHeight="1">
      <c r="A141" s="40" t="s">
        <v>251</v>
      </c>
    </row>
    <row r="142" s="7" customFormat="1" ht="9.75" customHeight="1">
      <c r="A142" s="40" t="s">
        <v>252</v>
      </c>
    </row>
    <row r="143" s="7" customFormat="1" ht="9.75" customHeight="1">
      <c r="A143" s="40" t="s">
        <v>253</v>
      </c>
    </row>
    <row r="144" spans="1:103" s="7" customFormat="1" ht="9.75" customHeight="1">
      <c r="A144" s="183" t="s">
        <v>254</v>
      </c>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83"/>
      <c r="AY144" s="183"/>
      <c r="AZ144" s="183"/>
      <c r="BA144" s="183"/>
      <c r="BB144" s="183"/>
      <c r="BC144" s="183"/>
      <c r="BD144" s="183"/>
      <c r="BE144" s="183"/>
      <c r="BF144" s="183"/>
      <c r="BG144" s="183"/>
      <c r="BH144" s="183"/>
      <c r="BI144" s="183"/>
      <c r="BJ144" s="183"/>
      <c r="BK144" s="183"/>
      <c r="BL144" s="183"/>
      <c r="BM144" s="183"/>
      <c r="BN144" s="183"/>
      <c r="BO144" s="183"/>
      <c r="BP144" s="183"/>
      <c r="BQ144" s="183"/>
      <c r="BR144" s="183"/>
      <c r="BS144" s="183"/>
      <c r="BT144" s="183"/>
      <c r="BU144" s="183"/>
      <c r="BV144" s="183"/>
      <c r="BW144" s="183"/>
      <c r="BX144" s="183"/>
      <c r="BY144" s="183"/>
      <c r="BZ144" s="183"/>
      <c r="CA144" s="183"/>
      <c r="CB144" s="183"/>
      <c r="CC144" s="183"/>
      <c r="CD144" s="183"/>
      <c r="CE144" s="183"/>
      <c r="CF144" s="183"/>
      <c r="CG144" s="183"/>
      <c r="CH144" s="183"/>
      <c r="CI144" s="183"/>
      <c r="CJ144" s="183"/>
      <c r="CK144" s="183"/>
      <c r="CL144" s="183"/>
      <c r="CM144" s="183"/>
      <c r="CN144" s="183"/>
      <c r="CO144" s="183"/>
      <c r="CP144" s="183"/>
      <c r="CQ144" s="183"/>
      <c r="CR144" s="183"/>
      <c r="CS144" s="183"/>
      <c r="CT144" s="183"/>
      <c r="CU144" s="183"/>
      <c r="CV144" s="183"/>
      <c r="CW144" s="183"/>
      <c r="CX144" s="183"/>
      <c r="CY144" s="183"/>
    </row>
    <row r="145" s="7" customFormat="1" ht="9.75" customHeight="1">
      <c r="A145" s="40" t="s">
        <v>255</v>
      </c>
    </row>
    <row r="146" spans="1:103" s="7" customFormat="1" ht="9.75" customHeight="1">
      <c r="A146" s="183" t="s">
        <v>292</v>
      </c>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3"/>
      <c r="AY146" s="183"/>
      <c r="AZ146" s="183"/>
      <c r="BA146" s="183"/>
      <c r="BB146" s="183"/>
      <c r="BC146" s="183"/>
      <c r="BD146" s="183"/>
      <c r="BE146" s="183"/>
      <c r="BF146" s="183"/>
      <c r="BG146" s="183"/>
      <c r="BH146" s="183"/>
      <c r="BI146" s="183"/>
      <c r="BJ146" s="183"/>
      <c r="BK146" s="183"/>
      <c r="BL146" s="183"/>
      <c r="BM146" s="183"/>
      <c r="BN146" s="183"/>
      <c r="BO146" s="183"/>
      <c r="BP146" s="183"/>
      <c r="BQ146" s="183"/>
      <c r="BR146" s="183"/>
      <c r="BS146" s="183"/>
      <c r="BT146" s="183"/>
      <c r="BU146" s="183"/>
      <c r="BV146" s="183"/>
      <c r="BW146" s="183"/>
      <c r="BX146" s="183"/>
      <c r="BY146" s="183"/>
      <c r="BZ146" s="183"/>
      <c r="CA146" s="183"/>
      <c r="CB146" s="183"/>
      <c r="CC146" s="183"/>
      <c r="CD146" s="183"/>
      <c r="CE146" s="183"/>
      <c r="CF146" s="183"/>
      <c r="CG146" s="183"/>
      <c r="CH146" s="183"/>
      <c r="CI146" s="183"/>
      <c r="CJ146" s="183"/>
      <c r="CK146" s="183"/>
      <c r="CL146" s="183"/>
      <c r="CM146" s="183"/>
      <c r="CN146" s="183"/>
      <c r="CO146" s="183"/>
      <c r="CP146" s="183"/>
      <c r="CQ146" s="183"/>
      <c r="CR146" s="183"/>
      <c r="CS146" s="183"/>
      <c r="CT146" s="183"/>
      <c r="CU146" s="183"/>
      <c r="CV146" s="183"/>
      <c r="CW146" s="183"/>
      <c r="CX146" s="183"/>
      <c r="CY146" s="183"/>
    </row>
    <row r="147" spans="1:103" s="7" customFormat="1" ht="9.75" customHeight="1">
      <c r="A147" s="183" t="s">
        <v>256</v>
      </c>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3"/>
      <c r="AL147" s="183"/>
      <c r="AM147" s="183"/>
      <c r="AN147" s="183"/>
      <c r="AO147" s="183"/>
      <c r="AP147" s="183"/>
      <c r="AQ147" s="183"/>
      <c r="AR147" s="183"/>
      <c r="AS147" s="183"/>
      <c r="AT147" s="183"/>
      <c r="AU147" s="183"/>
      <c r="AV147" s="183"/>
      <c r="AW147" s="183"/>
      <c r="AX147" s="183"/>
      <c r="AY147" s="183"/>
      <c r="AZ147" s="183"/>
      <c r="BA147" s="183"/>
      <c r="BB147" s="183"/>
      <c r="BC147" s="183"/>
      <c r="BD147" s="183"/>
      <c r="BE147" s="183"/>
      <c r="BF147" s="183"/>
      <c r="BG147" s="183"/>
      <c r="BH147" s="183"/>
      <c r="BI147" s="183"/>
      <c r="BJ147" s="183"/>
      <c r="BK147" s="183"/>
      <c r="BL147" s="183"/>
      <c r="BM147" s="183"/>
      <c r="BN147" s="183"/>
      <c r="BO147" s="183"/>
      <c r="BP147" s="183"/>
      <c r="BQ147" s="183"/>
      <c r="BR147" s="183"/>
      <c r="BS147" s="183"/>
      <c r="BT147" s="183"/>
      <c r="BU147" s="183"/>
      <c r="BV147" s="183"/>
      <c r="BW147" s="183"/>
      <c r="BX147" s="183"/>
      <c r="BY147" s="183"/>
      <c r="BZ147" s="183"/>
      <c r="CA147" s="183"/>
      <c r="CB147" s="183"/>
      <c r="CC147" s="183"/>
      <c r="CD147" s="183"/>
      <c r="CE147" s="183"/>
      <c r="CF147" s="183"/>
      <c r="CG147" s="183"/>
      <c r="CH147" s="183"/>
      <c r="CI147" s="183"/>
      <c r="CJ147" s="183"/>
      <c r="CK147" s="183"/>
      <c r="CL147" s="183"/>
      <c r="CM147" s="183"/>
      <c r="CN147" s="183"/>
      <c r="CO147" s="183"/>
      <c r="CP147" s="183"/>
      <c r="CQ147" s="183"/>
      <c r="CR147" s="183"/>
      <c r="CS147" s="183"/>
      <c r="CT147" s="183"/>
      <c r="CU147" s="183"/>
      <c r="CV147" s="183"/>
      <c r="CW147" s="183"/>
      <c r="CX147" s="183"/>
      <c r="CY147" s="183"/>
    </row>
    <row r="148" spans="1:103" s="7" customFormat="1" ht="9.75" customHeight="1">
      <c r="A148" s="183" t="s">
        <v>257</v>
      </c>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3"/>
      <c r="AL148" s="183"/>
      <c r="AM148" s="183"/>
      <c r="AN148" s="183"/>
      <c r="AO148" s="183"/>
      <c r="AP148" s="183"/>
      <c r="AQ148" s="183"/>
      <c r="AR148" s="183"/>
      <c r="AS148" s="183"/>
      <c r="AT148" s="183"/>
      <c r="AU148" s="183"/>
      <c r="AV148" s="183"/>
      <c r="AW148" s="183"/>
      <c r="AX148" s="183"/>
      <c r="AY148" s="183"/>
      <c r="AZ148" s="183"/>
      <c r="BA148" s="183"/>
      <c r="BB148" s="183"/>
      <c r="BC148" s="183"/>
      <c r="BD148" s="183"/>
      <c r="BE148" s="183"/>
      <c r="BF148" s="183"/>
      <c r="BG148" s="183"/>
      <c r="BH148" s="183"/>
      <c r="BI148" s="183"/>
      <c r="BJ148" s="183"/>
      <c r="BK148" s="183"/>
      <c r="BL148" s="183"/>
      <c r="BM148" s="183"/>
      <c r="BN148" s="183"/>
      <c r="BO148" s="183"/>
      <c r="BP148" s="183"/>
      <c r="BQ148" s="183"/>
      <c r="BR148" s="183"/>
      <c r="BS148" s="183"/>
      <c r="BT148" s="183"/>
      <c r="BU148" s="183"/>
      <c r="BV148" s="183"/>
      <c r="BW148" s="183"/>
      <c r="BX148" s="183"/>
      <c r="BY148" s="183"/>
      <c r="BZ148" s="183"/>
      <c r="CA148" s="183"/>
      <c r="CB148" s="183"/>
      <c r="CC148" s="183"/>
      <c r="CD148" s="183"/>
      <c r="CE148" s="183"/>
      <c r="CF148" s="183"/>
      <c r="CG148" s="183"/>
      <c r="CH148" s="183"/>
      <c r="CI148" s="183"/>
      <c r="CJ148" s="183"/>
      <c r="CK148" s="183"/>
      <c r="CL148" s="183"/>
      <c r="CM148" s="183"/>
      <c r="CN148" s="183"/>
      <c r="CO148" s="183"/>
      <c r="CP148" s="183"/>
      <c r="CQ148" s="183"/>
      <c r="CR148" s="183"/>
      <c r="CS148" s="183"/>
      <c r="CT148" s="183"/>
      <c r="CU148" s="183"/>
      <c r="CV148" s="183"/>
      <c r="CW148" s="183"/>
      <c r="CX148" s="183"/>
      <c r="CY148" s="183"/>
    </row>
    <row r="149" s="7" customFormat="1" ht="9.75" customHeight="1">
      <c r="A149" s="40" t="s">
        <v>258</v>
      </c>
    </row>
    <row r="150" s="7" customFormat="1" ht="9.75" customHeight="1">
      <c r="A150" s="40" t="s">
        <v>259</v>
      </c>
    </row>
    <row r="151" spans="1:103" s="7" customFormat="1" ht="9.75" customHeight="1">
      <c r="A151" s="183" t="s">
        <v>260</v>
      </c>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183"/>
      <c r="BW151" s="183"/>
      <c r="BX151" s="183"/>
      <c r="BY151" s="183"/>
      <c r="BZ151" s="183"/>
      <c r="CA151" s="183"/>
      <c r="CB151" s="183"/>
      <c r="CC151" s="183"/>
      <c r="CD151" s="183"/>
      <c r="CE151" s="183"/>
      <c r="CF151" s="183"/>
      <c r="CG151" s="183"/>
      <c r="CH151" s="183"/>
      <c r="CI151" s="183"/>
      <c r="CJ151" s="183"/>
      <c r="CK151" s="183"/>
      <c r="CL151" s="183"/>
      <c r="CM151" s="183"/>
      <c r="CN151" s="183"/>
      <c r="CO151" s="183"/>
      <c r="CP151" s="183"/>
      <c r="CQ151" s="183"/>
      <c r="CR151" s="183"/>
      <c r="CS151" s="183"/>
      <c r="CT151" s="183"/>
      <c r="CU151" s="183"/>
      <c r="CV151" s="183"/>
      <c r="CW151" s="183"/>
      <c r="CX151" s="183"/>
      <c r="CY151" s="183"/>
    </row>
  </sheetData>
  <sheetProtection/>
  <mergeCells count="565">
    <mergeCell ref="BK97:BV97"/>
    <mergeCell ref="CK1:CY1"/>
    <mergeCell ref="CA58:CA59"/>
    <mergeCell ref="CB58:CB59"/>
    <mergeCell ref="A63:AO63"/>
    <mergeCell ref="AP63:AW63"/>
    <mergeCell ref="AX63:BJ63"/>
    <mergeCell ref="BK63:BW63"/>
    <mergeCell ref="AX60:BJ60"/>
    <mergeCell ref="AX61:BJ61"/>
    <mergeCell ref="AX62:BJ62"/>
    <mergeCell ref="BK60:BW60"/>
    <mergeCell ref="BK61:BW61"/>
    <mergeCell ref="BK62:BW62"/>
    <mergeCell ref="A60:AO60"/>
    <mergeCell ref="A61:AO61"/>
    <mergeCell ref="A62:AO62"/>
    <mergeCell ref="AP60:AW60"/>
    <mergeCell ref="AP61:AW61"/>
    <mergeCell ref="AP62:AW62"/>
    <mergeCell ref="AP136:AW136"/>
    <mergeCell ref="AX136:BJ136"/>
    <mergeCell ref="BK136:BW136"/>
    <mergeCell ref="A151:CY151"/>
    <mergeCell ref="A144:CY144"/>
    <mergeCell ref="A146:CY146"/>
    <mergeCell ref="A147:CY147"/>
    <mergeCell ref="A148:CY148"/>
    <mergeCell ref="CM136:CY136"/>
    <mergeCell ref="A136:AO136"/>
    <mergeCell ref="AP134:AW134"/>
    <mergeCell ref="AX134:BJ134"/>
    <mergeCell ref="BK134:BW134"/>
    <mergeCell ref="CM135:CY135"/>
    <mergeCell ref="A135:AO135"/>
    <mergeCell ref="AP135:AW135"/>
    <mergeCell ref="AX135:BJ135"/>
    <mergeCell ref="BK135:BW135"/>
    <mergeCell ref="CM134:CY134"/>
    <mergeCell ref="A134:AO134"/>
    <mergeCell ref="AP132:AW132"/>
    <mergeCell ref="AX132:BJ132"/>
    <mergeCell ref="BK132:BW132"/>
    <mergeCell ref="CM133:CY133"/>
    <mergeCell ref="A133:AO133"/>
    <mergeCell ref="AP133:AW133"/>
    <mergeCell ref="AX133:BJ133"/>
    <mergeCell ref="BK133:BW133"/>
    <mergeCell ref="CM132:CY132"/>
    <mergeCell ref="A132:AO132"/>
    <mergeCell ref="AP130:AW130"/>
    <mergeCell ref="AX130:BJ130"/>
    <mergeCell ref="BK130:BW130"/>
    <mergeCell ref="CM131:CY131"/>
    <mergeCell ref="A131:AO131"/>
    <mergeCell ref="AP131:AW131"/>
    <mergeCell ref="AX131:BJ131"/>
    <mergeCell ref="BK131:BW131"/>
    <mergeCell ref="CM130:CY130"/>
    <mergeCell ref="A130:AO130"/>
    <mergeCell ref="AP128:AW128"/>
    <mergeCell ref="AX128:BJ128"/>
    <mergeCell ref="BK128:BW128"/>
    <mergeCell ref="CM129:CY129"/>
    <mergeCell ref="A129:AO129"/>
    <mergeCell ref="AP129:AW129"/>
    <mergeCell ref="AX129:BJ129"/>
    <mergeCell ref="BK129:BW129"/>
    <mergeCell ref="CM128:CY128"/>
    <mergeCell ref="A128:AO128"/>
    <mergeCell ref="CM127:CY127"/>
    <mergeCell ref="A127:AO127"/>
    <mergeCell ref="AP127:AW127"/>
    <mergeCell ref="AX127:BJ127"/>
    <mergeCell ref="BK127:BW127"/>
    <mergeCell ref="A112:AO112"/>
    <mergeCell ref="A123:AO123"/>
    <mergeCell ref="BK123:BW123"/>
    <mergeCell ref="A124:AO124"/>
    <mergeCell ref="AP124:AW124"/>
    <mergeCell ref="CM111:CY111"/>
    <mergeCell ref="A111:AO111"/>
    <mergeCell ref="AP111:AW111"/>
    <mergeCell ref="AX111:BJ111"/>
    <mergeCell ref="BK111:BW111"/>
    <mergeCell ref="A126:AO126"/>
    <mergeCell ref="A118:AO118"/>
    <mergeCell ref="A119:AO119"/>
    <mergeCell ref="A120:AO120"/>
    <mergeCell ref="A125:AO125"/>
    <mergeCell ref="CM109:CY109"/>
    <mergeCell ref="A109:AO109"/>
    <mergeCell ref="AP109:AW109"/>
    <mergeCell ref="AX109:BJ109"/>
    <mergeCell ref="BK109:BW109"/>
    <mergeCell ref="CM110:CY110"/>
    <mergeCell ref="A110:AO110"/>
    <mergeCell ref="AP110:AW110"/>
    <mergeCell ref="AX110:BJ110"/>
    <mergeCell ref="BK110:BW110"/>
    <mergeCell ref="CM107:CY107"/>
    <mergeCell ref="A107:AO107"/>
    <mergeCell ref="AP107:AW107"/>
    <mergeCell ref="AX107:BJ107"/>
    <mergeCell ref="BK107:BW107"/>
    <mergeCell ref="CM108:CY108"/>
    <mergeCell ref="A108:AO108"/>
    <mergeCell ref="AP108:AW108"/>
    <mergeCell ref="AX108:BJ108"/>
    <mergeCell ref="BK108:BW108"/>
    <mergeCell ref="CM105:CY105"/>
    <mergeCell ref="A105:AO105"/>
    <mergeCell ref="AP105:AW105"/>
    <mergeCell ref="AX105:BJ105"/>
    <mergeCell ref="BK105:BW105"/>
    <mergeCell ref="CM106:CY106"/>
    <mergeCell ref="A106:AO106"/>
    <mergeCell ref="AP106:AW106"/>
    <mergeCell ref="AX106:BJ106"/>
    <mergeCell ref="BK106:BW106"/>
    <mergeCell ref="CM103:CY103"/>
    <mergeCell ref="A103:AO103"/>
    <mergeCell ref="AP103:AW103"/>
    <mergeCell ref="AX103:BJ103"/>
    <mergeCell ref="BK103:BW103"/>
    <mergeCell ref="CM104:CY104"/>
    <mergeCell ref="A104:AO104"/>
    <mergeCell ref="AP104:AW104"/>
    <mergeCell ref="AX104:BJ104"/>
    <mergeCell ref="BK104:BW104"/>
    <mergeCell ref="CM101:CY101"/>
    <mergeCell ref="A101:AO101"/>
    <mergeCell ref="AP101:AW101"/>
    <mergeCell ref="AX101:BJ101"/>
    <mergeCell ref="BK101:BW101"/>
    <mergeCell ref="CM102:CY102"/>
    <mergeCell ref="A102:AO102"/>
    <mergeCell ref="AP102:AW102"/>
    <mergeCell ref="AX102:BJ102"/>
    <mergeCell ref="BK102:BW102"/>
    <mergeCell ref="CM99:CY99"/>
    <mergeCell ref="A99:AO99"/>
    <mergeCell ref="AP99:AW99"/>
    <mergeCell ref="AX99:BJ99"/>
    <mergeCell ref="BK99:BW99"/>
    <mergeCell ref="CM100:CY100"/>
    <mergeCell ref="A100:AO100"/>
    <mergeCell ref="AP100:AW100"/>
    <mergeCell ref="AX100:BJ100"/>
    <mergeCell ref="CM97:CY97"/>
    <mergeCell ref="A97:AO97"/>
    <mergeCell ref="AP97:AW97"/>
    <mergeCell ref="AX97:BJ97"/>
    <mergeCell ref="BK100:BW100"/>
    <mergeCell ref="CM98:CY98"/>
    <mergeCell ref="A98:AO98"/>
    <mergeCell ref="AP98:AW98"/>
    <mergeCell ref="AX98:BJ98"/>
    <mergeCell ref="BK98:BW98"/>
    <mergeCell ref="CM95:CY95"/>
    <mergeCell ref="A95:AO95"/>
    <mergeCell ref="AP95:AW95"/>
    <mergeCell ref="AX95:BJ95"/>
    <mergeCell ref="BK95:BW95"/>
    <mergeCell ref="CM96:CY96"/>
    <mergeCell ref="A96:AO96"/>
    <mergeCell ref="AP96:AW96"/>
    <mergeCell ref="AX96:BJ96"/>
    <mergeCell ref="BK96:BW96"/>
    <mergeCell ref="CM93:CY93"/>
    <mergeCell ref="A93:AO93"/>
    <mergeCell ref="AP93:AW93"/>
    <mergeCell ref="AX93:BJ93"/>
    <mergeCell ref="BK93:BW93"/>
    <mergeCell ref="CM94:CY94"/>
    <mergeCell ref="A94:AO94"/>
    <mergeCell ref="AP94:AW94"/>
    <mergeCell ref="AX94:BJ94"/>
    <mergeCell ref="BK94:BW94"/>
    <mergeCell ref="CM91:CY91"/>
    <mergeCell ref="A91:AO91"/>
    <mergeCell ref="AP91:AW91"/>
    <mergeCell ref="AX91:BJ91"/>
    <mergeCell ref="BK91:BW91"/>
    <mergeCell ref="CM92:CY92"/>
    <mergeCell ref="A92:AO92"/>
    <mergeCell ref="AP92:AW92"/>
    <mergeCell ref="AX92:BJ92"/>
    <mergeCell ref="BK92:BW92"/>
    <mergeCell ref="CM89:CY89"/>
    <mergeCell ref="A89:AO89"/>
    <mergeCell ref="AP89:AW89"/>
    <mergeCell ref="AX89:BJ89"/>
    <mergeCell ref="BK89:BW89"/>
    <mergeCell ref="CM90:CY90"/>
    <mergeCell ref="A90:AO90"/>
    <mergeCell ref="AP90:AW90"/>
    <mergeCell ref="AX90:BJ90"/>
    <mergeCell ref="BK90:BW90"/>
    <mergeCell ref="CM87:CY87"/>
    <mergeCell ref="A87:AO87"/>
    <mergeCell ref="AP87:AW87"/>
    <mergeCell ref="AX87:BJ87"/>
    <mergeCell ref="BK87:BW87"/>
    <mergeCell ref="CM88:CY88"/>
    <mergeCell ref="A88:AO88"/>
    <mergeCell ref="AP88:AW88"/>
    <mergeCell ref="AX88:BJ88"/>
    <mergeCell ref="BK88:BW88"/>
    <mergeCell ref="CM85:CY85"/>
    <mergeCell ref="A85:AO85"/>
    <mergeCell ref="AP85:AW85"/>
    <mergeCell ref="AX85:BJ85"/>
    <mergeCell ref="BK85:BW85"/>
    <mergeCell ref="CM86:CY86"/>
    <mergeCell ref="A86:AO86"/>
    <mergeCell ref="AP86:AW86"/>
    <mergeCell ref="AX86:BJ86"/>
    <mergeCell ref="BK86:BW86"/>
    <mergeCell ref="CM83:CY83"/>
    <mergeCell ref="A83:AO83"/>
    <mergeCell ref="AP83:AW83"/>
    <mergeCell ref="AX83:BJ83"/>
    <mergeCell ref="BK83:BW83"/>
    <mergeCell ref="CM84:CY84"/>
    <mergeCell ref="A84:AO84"/>
    <mergeCell ref="AP84:AW84"/>
    <mergeCell ref="AX84:BJ84"/>
    <mergeCell ref="BK84:BW84"/>
    <mergeCell ref="CM81:CY81"/>
    <mergeCell ref="A81:AO81"/>
    <mergeCell ref="AP81:AW81"/>
    <mergeCell ref="AX81:BJ81"/>
    <mergeCell ref="BK81:BW81"/>
    <mergeCell ref="CM82:CY82"/>
    <mergeCell ref="A82:AO82"/>
    <mergeCell ref="AP82:AW82"/>
    <mergeCell ref="AX82:BJ82"/>
    <mergeCell ref="BK82:BW82"/>
    <mergeCell ref="CM76:CY76"/>
    <mergeCell ref="BK77:BW77"/>
    <mergeCell ref="CM77:CY77"/>
    <mergeCell ref="BK76:BW76"/>
    <mergeCell ref="CM79:CY79"/>
    <mergeCell ref="A79:AO79"/>
    <mergeCell ref="AP79:AW79"/>
    <mergeCell ref="AX79:BJ79"/>
    <mergeCell ref="BK79:BW79"/>
    <mergeCell ref="A76:AO76"/>
    <mergeCell ref="A77:AO77"/>
    <mergeCell ref="AP76:AW76"/>
    <mergeCell ref="AX76:BJ76"/>
    <mergeCell ref="AP77:AW77"/>
    <mergeCell ref="AX77:BJ77"/>
    <mergeCell ref="CM74:CY74"/>
    <mergeCell ref="A75:AO75"/>
    <mergeCell ref="AP75:AW75"/>
    <mergeCell ref="AX75:BJ75"/>
    <mergeCell ref="BK75:BW75"/>
    <mergeCell ref="CM75:CY75"/>
    <mergeCell ref="A74:AO74"/>
    <mergeCell ref="CM72:CY72"/>
    <mergeCell ref="A72:AO72"/>
    <mergeCell ref="AP72:AW72"/>
    <mergeCell ref="AX72:BJ72"/>
    <mergeCell ref="BK72:BW72"/>
    <mergeCell ref="CM73:CY73"/>
    <mergeCell ref="A73:AO73"/>
    <mergeCell ref="AP73:AW73"/>
    <mergeCell ref="AX73:BJ73"/>
    <mergeCell ref="BK73:BW73"/>
    <mergeCell ref="AP69:AW70"/>
    <mergeCell ref="AX69:BJ70"/>
    <mergeCell ref="BK69:BW70"/>
    <mergeCell ref="A70:AO70"/>
    <mergeCell ref="CM71:CY71"/>
    <mergeCell ref="A71:AO71"/>
    <mergeCell ref="AP71:AW71"/>
    <mergeCell ref="AX71:BJ71"/>
    <mergeCell ref="BK71:BW71"/>
    <mergeCell ref="CM68:CY68"/>
    <mergeCell ref="A68:AO68"/>
    <mergeCell ref="AP68:AW68"/>
    <mergeCell ref="AX68:BJ68"/>
    <mergeCell ref="BK68:BW68"/>
    <mergeCell ref="BY69:BY70"/>
    <mergeCell ref="CD69:CD70"/>
    <mergeCell ref="CH69:CH70"/>
    <mergeCell ref="CM69:CY70"/>
    <mergeCell ref="A69:AO69"/>
    <mergeCell ref="CM66:CY66"/>
    <mergeCell ref="A66:AO66"/>
    <mergeCell ref="AP66:AW66"/>
    <mergeCell ref="AX66:BJ66"/>
    <mergeCell ref="BK66:BW66"/>
    <mergeCell ref="CM67:CY67"/>
    <mergeCell ref="A67:AO67"/>
    <mergeCell ref="AP67:AW67"/>
    <mergeCell ref="AX67:BJ67"/>
    <mergeCell ref="BK67:BW67"/>
    <mergeCell ref="BY58:BY59"/>
    <mergeCell ref="CD58:CD59"/>
    <mergeCell ref="CH58:CH59"/>
    <mergeCell ref="CM58:CY59"/>
    <mergeCell ref="A58:AO58"/>
    <mergeCell ref="AP58:AW59"/>
    <mergeCell ref="AX58:BJ59"/>
    <mergeCell ref="BK58:BW59"/>
    <mergeCell ref="A59:AO59"/>
    <mergeCell ref="AP55:AW56"/>
    <mergeCell ref="AX55:BJ56"/>
    <mergeCell ref="BK55:BW56"/>
    <mergeCell ref="A56:AO56"/>
    <mergeCell ref="CM57:CY57"/>
    <mergeCell ref="A57:AO57"/>
    <mergeCell ref="AP57:AW57"/>
    <mergeCell ref="AX57:BJ57"/>
    <mergeCell ref="BK57:BW57"/>
    <mergeCell ref="CM54:CY54"/>
    <mergeCell ref="A54:AO54"/>
    <mergeCell ref="AP54:AW54"/>
    <mergeCell ref="AX54:BJ54"/>
    <mergeCell ref="BK54:BW54"/>
    <mergeCell ref="BY55:BY56"/>
    <mergeCell ref="CD55:CD56"/>
    <mergeCell ref="CH55:CH56"/>
    <mergeCell ref="CM55:CY56"/>
    <mergeCell ref="A55:AO55"/>
    <mergeCell ref="CH52:CH53"/>
    <mergeCell ref="CM52:CY53"/>
    <mergeCell ref="A52:AO52"/>
    <mergeCell ref="AP52:AW53"/>
    <mergeCell ref="AX52:BJ53"/>
    <mergeCell ref="CM41:CY42"/>
    <mergeCell ref="CM43:CY43"/>
    <mergeCell ref="CM44:CY44"/>
    <mergeCell ref="BK44:BW44"/>
    <mergeCell ref="AX44:BJ44"/>
    <mergeCell ref="BY52:BY53"/>
    <mergeCell ref="CD52:CD53"/>
    <mergeCell ref="AX50:BJ50"/>
    <mergeCell ref="CM50:CY50"/>
    <mergeCell ref="BY41:BY42"/>
    <mergeCell ref="AP43:AW43"/>
    <mergeCell ref="AX43:BJ43"/>
    <mergeCell ref="BK43:BW43"/>
    <mergeCell ref="AP74:AW74"/>
    <mergeCell ref="AX74:BJ74"/>
    <mergeCell ref="BK74:BW74"/>
    <mergeCell ref="AP50:AW50"/>
    <mergeCell ref="AP51:AW51"/>
    <mergeCell ref="AX51:BJ51"/>
    <mergeCell ref="BK51:BW51"/>
    <mergeCell ref="A36:AO36"/>
    <mergeCell ref="CM40:CY40"/>
    <mergeCell ref="A40:AO40"/>
    <mergeCell ref="AP40:AW40"/>
    <mergeCell ref="AX40:BJ40"/>
    <mergeCell ref="BK40:BW40"/>
    <mergeCell ref="CM39:CY39"/>
    <mergeCell ref="A39:AO39"/>
    <mergeCell ref="CM37:CY37"/>
    <mergeCell ref="A37:AO37"/>
    <mergeCell ref="AP39:AW39"/>
    <mergeCell ref="AX39:BJ39"/>
    <mergeCell ref="BK39:BW39"/>
    <mergeCell ref="AP37:AW37"/>
    <mergeCell ref="AX37:BJ37"/>
    <mergeCell ref="BK37:BW37"/>
    <mergeCell ref="AF18:AG18"/>
    <mergeCell ref="AI18:AW18"/>
    <mergeCell ref="AX18:AZ18"/>
    <mergeCell ref="CM38:CY38"/>
    <mergeCell ref="A38:AO38"/>
    <mergeCell ref="AP38:AW38"/>
    <mergeCell ref="AX38:BJ38"/>
    <mergeCell ref="BK38:BW38"/>
    <mergeCell ref="CM22:CY22"/>
    <mergeCell ref="CM23:CY23"/>
    <mergeCell ref="AP36:AW36"/>
    <mergeCell ref="AX36:BJ36"/>
    <mergeCell ref="BK36:BW36"/>
    <mergeCell ref="CM36:CY36"/>
    <mergeCell ref="AA16:AV16"/>
    <mergeCell ref="Q16:W16"/>
    <mergeCell ref="BH16:BP16"/>
    <mergeCell ref="X16:Z16"/>
    <mergeCell ref="AW16:AY16"/>
    <mergeCell ref="A32:AO35"/>
    <mergeCell ref="CF2:CY4"/>
    <mergeCell ref="CI12:CJ12"/>
    <mergeCell ref="CL12:CY12"/>
    <mergeCell ref="CI6:CY6"/>
    <mergeCell ref="CK21:CL21"/>
    <mergeCell ref="AB23:CJ23"/>
    <mergeCell ref="BE16:BG16"/>
    <mergeCell ref="BA18:BC18"/>
    <mergeCell ref="Y18:AB18"/>
    <mergeCell ref="CM18:CY18"/>
    <mergeCell ref="CI7:CY7"/>
    <mergeCell ref="CI9:CY9"/>
    <mergeCell ref="CI10:CY10"/>
    <mergeCell ref="CM24:CY24"/>
    <mergeCell ref="CM19:CY19"/>
    <mergeCell ref="CM20:CY20"/>
    <mergeCell ref="CM21:CY21"/>
    <mergeCell ref="CL11:CY11"/>
    <mergeCell ref="CM16:CY17"/>
    <mergeCell ref="CN13:CP13"/>
    <mergeCell ref="AP32:AW35"/>
    <mergeCell ref="BK15:BM15"/>
    <mergeCell ref="BX34:CB34"/>
    <mergeCell ref="CC34:CG34"/>
    <mergeCell ref="CH34:CL34"/>
    <mergeCell ref="AZ16:BD16"/>
    <mergeCell ref="AX32:BJ35"/>
    <mergeCell ref="BK32:BW35"/>
    <mergeCell ref="CK20:CL20"/>
    <mergeCell ref="A26:CY26"/>
    <mergeCell ref="A113:AO113"/>
    <mergeCell ref="A114:AO114"/>
    <mergeCell ref="BX55:BX56"/>
    <mergeCell ref="BX41:BX42"/>
    <mergeCell ref="BX69:BX70"/>
    <mergeCell ref="A78:AO78"/>
    <mergeCell ref="AX41:BJ42"/>
    <mergeCell ref="BK41:BW42"/>
    <mergeCell ref="AP44:AW44"/>
    <mergeCell ref="A43:AO43"/>
    <mergeCell ref="AX116:BJ116"/>
    <mergeCell ref="BK116:BW116"/>
    <mergeCell ref="CM33:CY35"/>
    <mergeCell ref="CI8:CY8"/>
    <mergeCell ref="CK19:CL19"/>
    <mergeCell ref="BZ58:BZ59"/>
    <mergeCell ref="CQ13:CS13"/>
    <mergeCell ref="AB20:CJ20"/>
    <mergeCell ref="BX32:CY32"/>
    <mergeCell ref="AC18:AE18"/>
    <mergeCell ref="AX115:BJ115"/>
    <mergeCell ref="BK115:BW115"/>
    <mergeCell ref="A115:AO115"/>
    <mergeCell ref="A116:AO116"/>
    <mergeCell ref="A117:AO117"/>
    <mergeCell ref="AP114:AW114"/>
    <mergeCell ref="AX114:BJ114"/>
    <mergeCell ref="BK114:BW114"/>
    <mergeCell ref="AP115:AW115"/>
    <mergeCell ref="AP116:AW116"/>
    <mergeCell ref="AP112:AW112"/>
    <mergeCell ref="AX112:BJ112"/>
    <mergeCell ref="BK112:BW112"/>
    <mergeCell ref="AP113:AW113"/>
    <mergeCell ref="AX113:BJ113"/>
    <mergeCell ref="BK113:BW113"/>
    <mergeCell ref="AP117:AW117"/>
    <mergeCell ref="AX117:BJ117"/>
    <mergeCell ref="BK117:BW117"/>
    <mergeCell ref="AP118:AW118"/>
    <mergeCell ref="AX118:BJ118"/>
    <mergeCell ref="BK118:BW118"/>
    <mergeCell ref="AP119:AW119"/>
    <mergeCell ref="AX119:BJ119"/>
    <mergeCell ref="BK119:BW119"/>
    <mergeCell ref="AP120:AW120"/>
    <mergeCell ref="AX120:BJ120"/>
    <mergeCell ref="BK120:BW120"/>
    <mergeCell ref="AP125:AW125"/>
    <mergeCell ref="AX125:BJ125"/>
    <mergeCell ref="BK125:BW125"/>
    <mergeCell ref="AX122:BJ122"/>
    <mergeCell ref="BK122:BW122"/>
    <mergeCell ref="AP123:AW123"/>
    <mergeCell ref="AX123:BJ123"/>
    <mergeCell ref="AX124:BJ124"/>
    <mergeCell ref="BK124:BW124"/>
    <mergeCell ref="AP126:AW126"/>
    <mergeCell ref="AX126:BJ126"/>
    <mergeCell ref="BK126:BW126"/>
    <mergeCell ref="CM112:CY112"/>
    <mergeCell ref="CM113:CY113"/>
    <mergeCell ref="CM114:CY114"/>
    <mergeCell ref="CM115:CY115"/>
    <mergeCell ref="CM116:CY116"/>
    <mergeCell ref="CM117:CY117"/>
    <mergeCell ref="CM118:CY118"/>
    <mergeCell ref="CM119:CY119"/>
    <mergeCell ref="CM120:CY120"/>
    <mergeCell ref="CM125:CY125"/>
    <mergeCell ref="CM126:CY126"/>
    <mergeCell ref="A121:AO121"/>
    <mergeCell ref="AP121:AW121"/>
    <mergeCell ref="AX121:BJ121"/>
    <mergeCell ref="BK121:BW121"/>
    <mergeCell ref="A122:AO122"/>
    <mergeCell ref="AP122:AW122"/>
    <mergeCell ref="AP78:AW78"/>
    <mergeCell ref="AX78:BJ78"/>
    <mergeCell ref="BK78:BW78"/>
    <mergeCell ref="BK52:BW53"/>
    <mergeCell ref="A53:AO53"/>
    <mergeCell ref="A44:AO44"/>
    <mergeCell ref="A47:AO47"/>
    <mergeCell ref="AP47:AW47"/>
    <mergeCell ref="AX47:BJ47"/>
    <mergeCell ref="BK47:BW47"/>
    <mergeCell ref="A80:AO80"/>
    <mergeCell ref="AP80:AW80"/>
    <mergeCell ref="AX80:BJ80"/>
    <mergeCell ref="BK80:BW80"/>
    <mergeCell ref="CC41:CC42"/>
    <mergeCell ref="CC52:CC53"/>
    <mergeCell ref="CC55:CC56"/>
    <mergeCell ref="CC58:CC59"/>
    <mergeCell ref="BX58:BX59"/>
    <mergeCell ref="BX52:BX53"/>
    <mergeCell ref="CI69:CI70"/>
    <mergeCell ref="CE58:CE59"/>
    <mergeCell ref="CC69:CC70"/>
    <mergeCell ref="CI41:CI42"/>
    <mergeCell ref="CI52:CI53"/>
    <mergeCell ref="CI55:CI56"/>
    <mergeCell ref="CI58:CI59"/>
    <mergeCell ref="CD41:CD42"/>
    <mergeCell ref="CH41:CH42"/>
    <mergeCell ref="BZ41:BZ42"/>
    <mergeCell ref="CA41:CA42"/>
    <mergeCell ref="CB41:CB42"/>
    <mergeCell ref="A45:AO45"/>
    <mergeCell ref="AP45:AW45"/>
    <mergeCell ref="AX45:BJ45"/>
    <mergeCell ref="BK45:BW45"/>
    <mergeCell ref="A41:AO41"/>
    <mergeCell ref="A42:AO42"/>
    <mergeCell ref="AP41:AW42"/>
    <mergeCell ref="CM45:CY45"/>
    <mergeCell ref="A46:AO46"/>
    <mergeCell ref="AP46:AW46"/>
    <mergeCell ref="AX46:BJ46"/>
    <mergeCell ref="BK46:BW46"/>
    <mergeCell ref="CM46:CY46"/>
    <mergeCell ref="CM47:CY47"/>
    <mergeCell ref="A48:AO48"/>
    <mergeCell ref="AP48:AW48"/>
    <mergeCell ref="AX48:BJ48"/>
    <mergeCell ref="BK48:BW48"/>
    <mergeCell ref="CM48:CY48"/>
    <mergeCell ref="A49:AO49"/>
    <mergeCell ref="AP49:AW49"/>
    <mergeCell ref="AX49:BJ49"/>
    <mergeCell ref="BK49:BW49"/>
    <mergeCell ref="CM49:CY49"/>
    <mergeCell ref="CJ58:CJ59"/>
    <mergeCell ref="A50:AO50"/>
    <mergeCell ref="A51:AO51"/>
    <mergeCell ref="CM51:CY51"/>
    <mergeCell ref="BK50:BW50"/>
    <mergeCell ref="A64:AO64"/>
    <mergeCell ref="AP64:AW64"/>
    <mergeCell ref="AX64:BJ64"/>
    <mergeCell ref="BK64:BW64"/>
    <mergeCell ref="A65:AO65"/>
    <mergeCell ref="AP65:AW65"/>
    <mergeCell ref="AX65:BJ65"/>
    <mergeCell ref="BK65:BW65"/>
  </mergeCells>
  <printOptions/>
  <pageMargins left="0.1968503937007874" right="0.1968503937007874" top="0.5905511811023623" bottom="0.1968503937007874" header="0.1968503937007874" footer="0.1968503937007874"/>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FE58"/>
  <sheetViews>
    <sheetView tabSelected="1" zoomScaleSheetLayoutView="110" zoomScalePageLayoutView="0" workbookViewId="0" topLeftCell="A4">
      <selection activeCell="FF19" sqref="FF19"/>
    </sheetView>
  </sheetViews>
  <sheetFormatPr defaultColWidth="0.875" defaultRowHeight="12.75"/>
  <cols>
    <col min="1" max="77" width="0.875" style="11" customWidth="1"/>
    <col min="78" max="16384" width="0.875" style="11" customWidth="1"/>
  </cols>
  <sheetData>
    <row r="1" spans="2:160" s="22" customFormat="1" ht="13.5" customHeight="1">
      <c r="B1" s="159" t="s">
        <v>187</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row>
    <row r="3" spans="1:161" ht="11.25" customHeight="1">
      <c r="A3" s="105" t="s">
        <v>181</v>
      </c>
      <c r="B3" s="105"/>
      <c r="C3" s="105"/>
      <c r="D3" s="105"/>
      <c r="E3" s="105"/>
      <c r="F3" s="105"/>
      <c r="G3" s="105"/>
      <c r="H3" s="106"/>
      <c r="I3" s="113" t="s">
        <v>0</v>
      </c>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41"/>
      <c r="CN3" s="104" t="s">
        <v>182</v>
      </c>
      <c r="CO3" s="105"/>
      <c r="CP3" s="105"/>
      <c r="CQ3" s="105"/>
      <c r="CR3" s="105"/>
      <c r="CS3" s="105"/>
      <c r="CT3" s="105"/>
      <c r="CU3" s="106"/>
      <c r="CV3" s="104" t="s">
        <v>183</v>
      </c>
      <c r="CW3" s="105"/>
      <c r="CX3" s="105"/>
      <c r="CY3" s="105"/>
      <c r="CZ3" s="105"/>
      <c r="DA3" s="105"/>
      <c r="DB3" s="105"/>
      <c r="DC3" s="105"/>
      <c r="DD3" s="105"/>
      <c r="DE3" s="106"/>
      <c r="DF3" s="118" t="s">
        <v>8</v>
      </c>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row>
    <row r="4" spans="1:161" ht="11.25" customHeight="1">
      <c r="A4" s="108"/>
      <c r="B4" s="108"/>
      <c r="C4" s="108"/>
      <c r="D4" s="108"/>
      <c r="E4" s="108"/>
      <c r="F4" s="108"/>
      <c r="G4" s="108"/>
      <c r="H4" s="109"/>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4"/>
      <c r="CN4" s="107"/>
      <c r="CO4" s="108"/>
      <c r="CP4" s="108"/>
      <c r="CQ4" s="108"/>
      <c r="CR4" s="108"/>
      <c r="CS4" s="108"/>
      <c r="CT4" s="108"/>
      <c r="CU4" s="109"/>
      <c r="CV4" s="107"/>
      <c r="CW4" s="108"/>
      <c r="CX4" s="108"/>
      <c r="CY4" s="108"/>
      <c r="CZ4" s="108"/>
      <c r="DA4" s="108"/>
      <c r="DB4" s="108"/>
      <c r="DC4" s="108"/>
      <c r="DD4" s="108"/>
      <c r="DE4" s="109"/>
      <c r="DF4" s="189" t="s">
        <v>2</v>
      </c>
      <c r="DG4" s="190"/>
      <c r="DH4" s="190"/>
      <c r="DI4" s="190"/>
      <c r="DJ4" s="190"/>
      <c r="DK4" s="190"/>
      <c r="DL4" s="191" t="s">
        <v>295</v>
      </c>
      <c r="DM4" s="191"/>
      <c r="DN4" s="191"/>
      <c r="DO4" s="192" t="s">
        <v>3</v>
      </c>
      <c r="DP4" s="192"/>
      <c r="DQ4" s="192"/>
      <c r="DR4" s="193"/>
      <c r="DS4" s="189" t="s">
        <v>2</v>
      </c>
      <c r="DT4" s="190"/>
      <c r="DU4" s="190"/>
      <c r="DV4" s="190"/>
      <c r="DW4" s="190"/>
      <c r="DX4" s="190"/>
      <c r="DY4" s="191" t="s">
        <v>296</v>
      </c>
      <c r="DZ4" s="191"/>
      <c r="EA4" s="191"/>
      <c r="EB4" s="192" t="s">
        <v>3</v>
      </c>
      <c r="EC4" s="192"/>
      <c r="ED4" s="192"/>
      <c r="EE4" s="193"/>
      <c r="EF4" s="189" t="s">
        <v>2</v>
      </c>
      <c r="EG4" s="190"/>
      <c r="EH4" s="190"/>
      <c r="EI4" s="190"/>
      <c r="EJ4" s="190"/>
      <c r="EK4" s="190"/>
      <c r="EL4" s="191" t="s">
        <v>354</v>
      </c>
      <c r="EM4" s="191"/>
      <c r="EN4" s="191"/>
      <c r="EO4" s="192" t="s">
        <v>3</v>
      </c>
      <c r="EP4" s="192"/>
      <c r="EQ4" s="192"/>
      <c r="ER4" s="193"/>
      <c r="ES4" s="104" t="s">
        <v>7</v>
      </c>
      <c r="ET4" s="105"/>
      <c r="EU4" s="105"/>
      <c r="EV4" s="105"/>
      <c r="EW4" s="105"/>
      <c r="EX4" s="105"/>
      <c r="EY4" s="105"/>
      <c r="EZ4" s="105"/>
      <c r="FA4" s="105"/>
      <c r="FB4" s="105"/>
      <c r="FC4" s="105"/>
      <c r="FD4" s="105"/>
      <c r="FE4" s="105"/>
    </row>
    <row r="5" spans="1:161" ht="39" customHeight="1">
      <c r="A5" s="111"/>
      <c r="B5" s="111"/>
      <c r="C5" s="111"/>
      <c r="D5" s="111"/>
      <c r="E5" s="111"/>
      <c r="F5" s="111"/>
      <c r="G5" s="111"/>
      <c r="H5" s="112"/>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88"/>
      <c r="CN5" s="110"/>
      <c r="CO5" s="111"/>
      <c r="CP5" s="111"/>
      <c r="CQ5" s="111"/>
      <c r="CR5" s="111"/>
      <c r="CS5" s="111"/>
      <c r="CT5" s="111"/>
      <c r="CU5" s="112"/>
      <c r="CV5" s="110"/>
      <c r="CW5" s="111"/>
      <c r="CX5" s="111"/>
      <c r="CY5" s="111"/>
      <c r="CZ5" s="111"/>
      <c r="DA5" s="111"/>
      <c r="DB5" s="111"/>
      <c r="DC5" s="111"/>
      <c r="DD5" s="111"/>
      <c r="DE5" s="112"/>
      <c r="DF5" s="110" t="s">
        <v>184</v>
      </c>
      <c r="DG5" s="111"/>
      <c r="DH5" s="111"/>
      <c r="DI5" s="111"/>
      <c r="DJ5" s="111"/>
      <c r="DK5" s="111"/>
      <c r="DL5" s="111"/>
      <c r="DM5" s="111"/>
      <c r="DN5" s="111"/>
      <c r="DO5" s="111"/>
      <c r="DP5" s="111"/>
      <c r="DQ5" s="111"/>
      <c r="DR5" s="112"/>
      <c r="DS5" s="110" t="s">
        <v>185</v>
      </c>
      <c r="DT5" s="111"/>
      <c r="DU5" s="111"/>
      <c r="DV5" s="111"/>
      <c r="DW5" s="111"/>
      <c r="DX5" s="111"/>
      <c r="DY5" s="111"/>
      <c r="DZ5" s="111"/>
      <c r="EA5" s="111"/>
      <c r="EB5" s="111"/>
      <c r="EC5" s="111"/>
      <c r="ED5" s="111"/>
      <c r="EE5" s="112"/>
      <c r="EF5" s="110" t="s">
        <v>186</v>
      </c>
      <c r="EG5" s="111"/>
      <c r="EH5" s="111"/>
      <c r="EI5" s="111"/>
      <c r="EJ5" s="111"/>
      <c r="EK5" s="111"/>
      <c r="EL5" s="111"/>
      <c r="EM5" s="111"/>
      <c r="EN5" s="111"/>
      <c r="EO5" s="111"/>
      <c r="EP5" s="111"/>
      <c r="EQ5" s="111"/>
      <c r="ER5" s="112"/>
      <c r="ES5" s="110"/>
      <c r="ET5" s="111"/>
      <c r="EU5" s="111"/>
      <c r="EV5" s="111"/>
      <c r="EW5" s="111"/>
      <c r="EX5" s="111"/>
      <c r="EY5" s="111"/>
      <c r="EZ5" s="111"/>
      <c r="FA5" s="111"/>
      <c r="FB5" s="111"/>
      <c r="FC5" s="111"/>
      <c r="FD5" s="111"/>
      <c r="FE5" s="111"/>
    </row>
    <row r="6" spans="1:161" ht="12" thickBot="1">
      <c r="A6" s="138" t="s">
        <v>9</v>
      </c>
      <c r="B6" s="138"/>
      <c r="C6" s="138"/>
      <c r="D6" s="138"/>
      <c r="E6" s="138"/>
      <c r="F6" s="138"/>
      <c r="G6" s="138"/>
      <c r="H6" s="194"/>
      <c r="I6" s="138" t="s">
        <v>10</v>
      </c>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94"/>
      <c r="CN6" s="195" t="s">
        <v>11</v>
      </c>
      <c r="CO6" s="196"/>
      <c r="CP6" s="196"/>
      <c r="CQ6" s="196"/>
      <c r="CR6" s="196"/>
      <c r="CS6" s="196"/>
      <c r="CT6" s="196"/>
      <c r="CU6" s="197"/>
      <c r="CV6" s="195" t="s">
        <v>12</v>
      </c>
      <c r="CW6" s="196"/>
      <c r="CX6" s="196"/>
      <c r="CY6" s="196"/>
      <c r="CZ6" s="196"/>
      <c r="DA6" s="196"/>
      <c r="DB6" s="196"/>
      <c r="DC6" s="196"/>
      <c r="DD6" s="196"/>
      <c r="DE6" s="197"/>
      <c r="DF6" s="195" t="s">
        <v>13</v>
      </c>
      <c r="DG6" s="196"/>
      <c r="DH6" s="196"/>
      <c r="DI6" s="196"/>
      <c r="DJ6" s="196"/>
      <c r="DK6" s="196"/>
      <c r="DL6" s="196"/>
      <c r="DM6" s="196"/>
      <c r="DN6" s="196"/>
      <c r="DO6" s="196"/>
      <c r="DP6" s="196"/>
      <c r="DQ6" s="196"/>
      <c r="DR6" s="197"/>
      <c r="DS6" s="195" t="s">
        <v>14</v>
      </c>
      <c r="DT6" s="196"/>
      <c r="DU6" s="196"/>
      <c r="DV6" s="196"/>
      <c r="DW6" s="196"/>
      <c r="DX6" s="196"/>
      <c r="DY6" s="196"/>
      <c r="DZ6" s="196"/>
      <c r="EA6" s="196"/>
      <c r="EB6" s="196"/>
      <c r="EC6" s="196"/>
      <c r="ED6" s="196"/>
      <c r="EE6" s="197"/>
      <c r="EF6" s="195" t="s">
        <v>15</v>
      </c>
      <c r="EG6" s="196"/>
      <c r="EH6" s="196"/>
      <c r="EI6" s="196"/>
      <c r="EJ6" s="196"/>
      <c r="EK6" s="196"/>
      <c r="EL6" s="196"/>
      <c r="EM6" s="196"/>
      <c r="EN6" s="196"/>
      <c r="EO6" s="196"/>
      <c r="EP6" s="196"/>
      <c r="EQ6" s="196"/>
      <c r="ER6" s="197"/>
      <c r="ES6" s="195" t="s">
        <v>16</v>
      </c>
      <c r="ET6" s="196"/>
      <c r="EU6" s="196"/>
      <c r="EV6" s="196"/>
      <c r="EW6" s="196"/>
      <c r="EX6" s="196"/>
      <c r="EY6" s="196"/>
      <c r="EZ6" s="196"/>
      <c r="FA6" s="196"/>
      <c r="FB6" s="196"/>
      <c r="FC6" s="196"/>
      <c r="FD6" s="196"/>
      <c r="FE6" s="196"/>
    </row>
    <row r="7" spans="1:161" ht="18" customHeight="1">
      <c r="A7" s="201">
        <v>1</v>
      </c>
      <c r="B7" s="201"/>
      <c r="C7" s="201"/>
      <c r="D7" s="201"/>
      <c r="E7" s="201"/>
      <c r="F7" s="201"/>
      <c r="G7" s="201"/>
      <c r="H7" s="202"/>
      <c r="I7" s="203" t="s">
        <v>188</v>
      </c>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5" t="s">
        <v>189</v>
      </c>
      <c r="CO7" s="206"/>
      <c r="CP7" s="206"/>
      <c r="CQ7" s="206"/>
      <c r="CR7" s="206"/>
      <c r="CS7" s="206"/>
      <c r="CT7" s="206"/>
      <c r="CU7" s="207"/>
      <c r="CV7" s="208" t="s">
        <v>40</v>
      </c>
      <c r="CW7" s="150"/>
      <c r="CX7" s="150"/>
      <c r="CY7" s="150"/>
      <c r="CZ7" s="150"/>
      <c r="DA7" s="150"/>
      <c r="DB7" s="150"/>
      <c r="DC7" s="150"/>
      <c r="DD7" s="150"/>
      <c r="DE7" s="209"/>
      <c r="DF7" s="210">
        <f>'раздел 1'!BX111+DF9</f>
        <v>17020708.360000003</v>
      </c>
      <c r="DG7" s="199"/>
      <c r="DH7" s="199"/>
      <c r="DI7" s="199"/>
      <c r="DJ7" s="199"/>
      <c r="DK7" s="199"/>
      <c r="DL7" s="199"/>
      <c r="DM7" s="199"/>
      <c r="DN7" s="199"/>
      <c r="DO7" s="199"/>
      <c r="DP7" s="199"/>
      <c r="DQ7" s="199"/>
      <c r="DR7" s="211"/>
      <c r="DS7" s="210">
        <f>'раздел 1'!CC111</f>
        <v>7419967.2700000005</v>
      </c>
      <c r="DT7" s="199"/>
      <c r="DU7" s="199"/>
      <c r="DV7" s="199"/>
      <c r="DW7" s="199"/>
      <c r="DX7" s="199"/>
      <c r="DY7" s="199"/>
      <c r="DZ7" s="199"/>
      <c r="EA7" s="199"/>
      <c r="EB7" s="199"/>
      <c r="EC7" s="199"/>
      <c r="ED7" s="199"/>
      <c r="EE7" s="211"/>
      <c r="EF7" s="210">
        <f>'раздел 1'!CH111</f>
        <v>7552212.2700000005</v>
      </c>
      <c r="EG7" s="199"/>
      <c r="EH7" s="199"/>
      <c r="EI7" s="199"/>
      <c r="EJ7" s="199"/>
      <c r="EK7" s="199"/>
      <c r="EL7" s="199"/>
      <c r="EM7" s="199"/>
      <c r="EN7" s="199"/>
      <c r="EO7" s="199"/>
      <c r="EP7" s="199"/>
      <c r="EQ7" s="199"/>
      <c r="ER7" s="211"/>
      <c r="ES7" s="198"/>
      <c r="ET7" s="199"/>
      <c r="EU7" s="199"/>
      <c r="EV7" s="199"/>
      <c r="EW7" s="199"/>
      <c r="EX7" s="199"/>
      <c r="EY7" s="199"/>
      <c r="EZ7" s="199"/>
      <c r="FA7" s="199"/>
      <c r="FB7" s="199"/>
      <c r="FC7" s="199"/>
      <c r="FD7" s="199"/>
      <c r="FE7" s="200"/>
    </row>
    <row r="8" spans="1:161" ht="67.5" customHeight="1">
      <c r="A8" s="138" t="s">
        <v>190</v>
      </c>
      <c r="B8" s="138"/>
      <c r="C8" s="138"/>
      <c r="D8" s="138"/>
      <c r="E8" s="138"/>
      <c r="F8" s="138"/>
      <c r="G8" s="138"/>
      <c r="H8" s="194"/>
      <c r="I8" s="213" t="s">
        <v>286</v>
      </c>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137" t="s">
        <v>191</v>
      </c>
      <c r="CO8" s="138"/>
      <c r="CP8" s="138"/>
      <c r="CQ8" s="138"/>
      <c r="CR8" s="138"/>
      <c r="CS8" s="138"/>
      <c r="CT8" s="138"/>
      <c r="CU8" s="194"/>
      <c r="CV8" s="214" t="s">
        <v>40</v>
      </c>
      <c r="CW8" s="138"/>
      <c r="CX8" s="138"/>
      <c r="CY8" s="138"/>
      <c r="CZ8" s="138"/>
      <c r="DA8" s="138"/>
      <c r="DB8" s="138"/>
      <c r="DC8" s="138"/>
      <c r="DD8" s="138"/>
      <c r="DE8" s="194"/>
      <c r="DF8" s="118"/>
      <c r="DG8" s="119"/>
      <c r="DH8" s="119"/>
      <c r="DI8" s="119"/>
      <c r="DJ8" s="119"/>
      <c r="DK8" s="119"/>
      <c r="DL8" s="119"/>
      <c r="DM8" s="119"/>
      <c r="DN8" s="119"/>
      <c r="DO8" s="119"/>
      <c r="DP8" s="119"/>
      <c r="DQ8" s="119"/>
      <c r="DR8" s="120"/>
      <c r="DS8" s="118"/>
      <c r="DT8" s="119"/>
      <c r="DU8" s="119"/>
      <c r="DV8" s="119"/>
      <c r="DW8" s="119"/>
      <c r="DX8" s="119"/>
      <c r="DY8" s="119"/>
      <c r="DZ8" s="119"/>
      <c r="EA8" s="119"/>
      <c r="EB8" s="119"/>
      <c r="EC8" s="119"/>
      <c r="ED8" s="119"/>
      <c r="EE8" s="120"/>
      <c r="EF8" s="118"/>
      <c r="EG8" s="119"/>
      <c r="EH8" s="119"/>
      <c r="EI8" s="119"/>
      <c r="EJ8" s="119"/>
      <c r="EK8" s="119"/>
      <c r="EL8" s="119"/>
      <c r="EM8" s="119"/>
      <c r="EN8" s="119"/>
      <c r="EO8" s="119"/>
      <c r="EP8" s="119"/>
      <c r="EQ8" s="119"/>
      <c r="ER8" s="120"/>
      <c r="ES8" s="118"/>
      <c r="ET8" s="119"/>
      <c r="EU8" s="119"/>
      <c r="EV8" s="119"/>
      <c r="EW8" s="119"/>
      <c r="EX8" s="119"/>
      <c r="EY8" s="119"/>
      <c r="EZ8" s="119"/>
      <c r="FA8" s="119"/>
      <c r="FB8" s="119"/>
      <c r="FC8" s="119"/>
      <c r="FD8" s="119"/>
      <c r="FE8" s="212"/>
    </row>
    <row r="9" spans="1:161" ht="24" customHeight="1">
      <c r="A9" s="138" t="s">
        <v>192</v>
      </c>
      <c r="B9" s="138"/>
      <c r="C9" s="138"/>
      <c r="D9" s="138"/>
      <c r="E9" s="138"/>
      <c r="F9" s="138"/>
      <c r="G9" s="138"/>
      <c r="H9" s="194"/>
      <c r="I9" s="213" t="s">
        <v>194</v>
      </c>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137" t="s">
        <v>193</v>
      </c>
      <c r="CO9" s="138"/>
      <c r="CP9" s="138"/>
      <c r="CQ9" s="138"/>
      <c r="CR9" s="138"/>
      <c r="CS9" s="138"/>
      <c r="CT9" s="138"/>
      <c r="CU9" s="194"/>
      <c r="CV9" s="214" t="s">
        <v>40</v>
      </c>
      <c r="CW9" s="138"/>
      <c r="CX9" s="138"/>
      <c r="CY9" s="138"/>
      <c r="CZ9" s="138"/>
      <c r="DA9" s="138"/>
      <c r="DB9" s="138"/>
      <c r="DC9" s="138"/>
      <c r="DD9" s="138"/>
      <c r="DE9" s="194"/>
      <c r="DF9" s="118"/>
      <c r="DG9" s="119"/>
      <c r="DH9" s="119"/>
      <c r="DI9" s="119"/>
      <c r="DJ9" s="119"/>
      <c r="DK9" s="119"/>
      <c r="DL9" s="119"/>
      <c r="DM9" s="119"/>
      <c r="DN9" s="119"/>
      <c r="DO9" s="119"/>
      <c r="DP9" s="119"/>
      <c r="DQ9" s="119"/>
      <c r="DR9" s="120"/>
      <c r="DS9" s="118"/>
      <c r="DT9" s="119"/>
      <c r="DU9" s="119"/>
      <c r="DV9" s="119"/>
      <c r="DW9" s="119"/>
      <c r="DX9" s="119"/>
      <c r="DY9" s="119"/>
      <c r="DZ9" s="119"/>
      <c r="EA9" s="119"/>
      <c r="EB9" s="119"/>
      <c r="EC9" s="119"/>
      <c r="ED9" s="119"/>
      <c r="EE9" s="120"/>
      <c r="EF9" s="118"/>
      <c r="EG9" s="119"/>
      <c r="EH9" s="119"/>
      <c r="EI9" s="119"/>
      <c r="EJ9" s="119"/>
      <c r="EK9" s="119"/>
      <c r="EL9" s="119"/>
      <c r="EM9" s="119"/>
      <c r="EN9" s="119"/>
      <c r="EO9" s="119"/>
      <c r="EP9" s="119"/>
      <c r="EQ9" s="119"/>
      <c r="ER9" s="120"/>
      <c r="ES9" s="118"/>
      <c r="ET9" s="119"/>
      <c r="EU9" s="119"/>
      <c r="EV9" s="119"/>
      <c r="EW9" s="119"/>
      <c r="EX9" s="119"/>
      <c r="EY9" s="119"/>
      <c r="EZ9" s="119"/>
      <c r="FA9" s="119"/>
      <c r="FB9" s="119"/>
      <c r="FC9" s="119"/>
      <c r="FD9" s="119"/>
      <c r="FE9" s="212"/>
    </row>
    <row r="10" spans="1:161" ht="24" customHeight="1">
      <c r="A10" s="138" t="s">
        <v>195</v>
      </c>
      <c r="B10" s="138"/>
      <c r="C10" s="138"/>
      <c r="D10" s="138"/>
      <c r="E10" s="138"/>
      <c r="F10" s="138"/>
      <c r="G10" s="138"/>
      <c r="H10" s="194"/>
      <c r="I10" s="213" t="s">
        <v>199</v>
      </c>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137" t="s">
        <v>197</v>
      </c>
      <c r="CO10" s="138"/>
      <c r="CP10" s="138"/>
      <c r="CQ10" s="138"/>
      <c r="CR10" s="138"/>
      <c r="CS10" s="138"/>
      <c r="CT10" s="138"/>
      <c r="CU10" s="194"/>
      <c r="CV10" s="214" t="s">
        <v>40</v>
      </c>
      <c r="CW10" s="138"/>
      <c r="CX10" s="138"/>
      <c r="CY10" s="138"/>
      <c r="CZ10" s="138"/>
      <c r="DA10" s="138"/>
      <c r="DB10" s="138"/>
      <c r="DC10" s="138"/>
      <c r="DD10" s="138"/>
      <c r="DE10" s="194"/>
      <c r="DF10" s="118"/>
      <c r="DG10" s="119"/>
      <c r="DH10" s="119"/>
      <c r="DI10" s="119"/>
      <c r="DJ10" s="119"/>
      <c r="DK10" s="119"/>
      <c r="DL10" s="119"/>
      <c r="DM10" s="119"/>
      <c r="DN10" s="119"/>
      <c r="DO10" s="119"/>
      <c r="DP10" s="119"/>
      <c r="DQ10" s="119"/>
      <c r="DR10" s="120"/>
      <c r="DS10" s="118"/>
      <c r="DT10" s="119"/>
      <c r="DU10" s="119"/>
      <c r="DV10" s="119"/>
      <c r="DW10" s="119"/>
      <c r="DX10" s="119"/>
      <c r="DY10" s="119"/>
      <c r="DZ10" s="119"/>
      <c r="EA10" s="119"/>
      <c r="EB10" s="119"/>
      <c r="EC10" s="119"/>
      <c r="ED10" s="119"/>
      <c r="EE10" s="120"/>
      <c r="EF10" s="118"/>
      <c r="EG10" s="119"/>
      <c r="EH10" s="119"/>
      <c r="EI10" s="119"/>
      <c r="EJ10" s="119"/>
      <c r="EK10" s="119"/>
      <c r="EL10" s="119"/>
      <c r="EM10" s="119"/>
      <c r="EN10" s="119"/>
      <c r="EO10" s="119"/>
      <c r="EP10" s="119"/>
      <c r="EQ10" s="119"/>
      <c r="ER10" s="120"/>
      <c r="ES10" s="118"/>
      <c r="ET10" s="119"/>
      <c r="EU10" s="119"/>
      <c r="EV10" s="119"/>
      <c r="EW10" s="119"/>
      <c r="EX10" s="119"/>
      <c r="EY10" s="119"/>
      <c r="EZ10" s="119"/>
      <c r="FA10" s="119"/>
      <c r="FB10" s="119"/>
      <c r="FC10" s="119"/>
      <c r="FD10" s="119"/>
      <c r="FE10" s="212"/>
    </row>
    <row r="11" spans="1:161" ht="38.25" customHeight="1">
      <c r="A11" s="138" t="s">
        <v>196</v>
      </c>
      <c r="B11" s="138"/>
      <c r="C11" s="138"/>
      <c r="D11" s="138"/>
      <c r="E11" s="138"/>
      <c r="F11" s="138"/>
      <c r="G11" s="138"/>
      <c r="H11" s="194"/>
      <c r="I11" s="213" t="s">
        <v>200</v>
      </c>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137" t="s">
        <v>198</v>
      </c>
      <c r="CO11" s="138"/>
      <c r="CP11" s="138"/>
      <c r="CQ11" s="138"/>
      <c r="CR11" s="138"/>
      <c r="CS11" s="138"/>
      <c r="CT11" s="138"/>
      <c r="CU11" s="194"/>
      <c r="CV11" s="214" t="s">
        <v>40</v>
      </c>
      <c r="CW11" s="138"/>
      <c r="CX11" s="138"/>
      <c r="CY11" s="138"/>
      <c r="CZ11" s="138"/>
      <c r="DA11" s="138"/>
      <c r="DB11" s="138"/>
      <c r="DC11" s="138"/>
      <c r="DD11" s="138"/>
      <c r="DE11" s="194"/>
      <c r="DF11" s="215">
        <f>'раздел 1'!BX111</f>
        <v>17020708.360000003</v>
      </c>
      <c r="DG11" s="119"/>
      <c r="DH11" s="119"/>
      <c r="DI11" s="119"/>
      <c r="DJ11" s="119"/>
      <c r="DK11" s="119"/>
      <c r="DL11" s="119"/>
      <c r="DM11" s="119"/>
      <c r="DN11" s="119"/>
      <c r="DO11" s="119"/>
      <c r="DP11" s="119"/>
      <c r="DQ11" s="119"/>
      <c r="DR11" s="120"/>
      <c r="DS11" s="215">
        <f>DS7</f>
        <v>7419967.2700000005</v>
      </c>
      <c r="DT11" s="119"/>
      <c r="DU11" s="119"/>
      <c r="DV11" s="119"/>
      <c r="DW11" s="119"/>
      <c r="DX11" s="119"/>
      <c r="DY11" s="119"/>
      <c r="DZ11" s="119"/>
      <c r="EA11" s="119"/>
      <c r="EB11" s="119"/>
      <c r="EC11" s="119"/>
      <c r="ED11" s="119"/>
      <c r="EE11" s="120"/>
      <c r="EF11" s="215">
        <f>EF7</f>
        <v>7552212.2700000005</v>
      </c>
      <c r="EG11" s="119"/>
      <c r="EH11" s="119"/>
      <c r="EI11" s="119"/>
      <c r="EJ11" s="119"/>
      <c r="EK11" s="119"/>
      <c r="EL11" s="119"/>
      <c r="EM11" s="119"/>
      <c r="EN11" s="119"/>
      <c r="EO11" s="119"/>
      <c r="EP11" s="119"/>
      <c r="EQ11" s="119"/>
      <c r="ER11" s="120"/>
      <c r="ES11" s="118"/>
      <c r="ET11" s="119"/>
      <c r="EU11" s="119"/>
      <c r="EV11" s="119"/>
      <c r="EW11" s="119"/>
      <c r="EX11" s="119"/>
      <c r="EY11" s="119"/>
      <c r="EZ11" s="119"/>
      <c r="FA11" s="119"/>
      <c r="FB11" s="119"/>
      <c r="FC11" s="119"/>
      <c r="FD11" s="119"/>
      <c r="FE11" s="212"/>
    </row>
    <row r="12" spans="1:161" ht="34.5" customHeight="1">
      <c r="A12" s="138" t="s">
        <v>201</v>
      </c>
      <c r="B12" s="138"/>
      <c r="C12" s="138"/>
      <c r="D12" s="138"/>
      <c r="E12" s="138"/>
      <c r="F12" s="138"/>
      <c r="G12" s="138"/>
      <c r="H12" s="194"/>
      <c r="I12" s="213" t="s">
        <v>287</v>
      </c>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137" t="s">
        <v>202</v>
      </c>
      <c r="CO12" s="138"/>
      <c r="CP12" s="138"/>
      <c r="CQ12" s="138"/>
      <c r="CR12" s="138"/>
      <c r="CS12" s="138"/>
      <c r="CT12" s="138"/>
      <c r="CU12" s="194"/>
      <c r="CV12" s="214" t="s">
        <v>40</v>
      </c>
      <c r="CW12" s="138"/>
      <c r="CX12" s="138"/>
      <c r="CY12" s="138"/>
      <c r="CZ12" s="138"/>
      <c r="DA12" s="138"/>
      <c r="DB12" s="138"/>
      <c r="DC12" s="138"/>
      <c r="DD12" s="138"/>
      <c r="DE12" s="194"/>
      <c r="DF12" s="215">
        <f>DF14</f>
        <v>5983829.7700000005</v>
      </c>
      <c r="DG12" s="119"/>
      <c r="DH12" s="119"/>
      <c r="DI12" s="119"/>
      <c r="DJ12" s="119"/>
      <c r="DK12" s="119"/>
      <c r="DL12" s="119"/>
      <c r="DM12" s="119"/>
      <c r="DN12" s="119"/>
      <c r="DO12" s="119"/>
      <c r="DP12" s="119"/>
      <c r="DQ12" s="119"/>
      <c r="DR12" s="120"/>
      <c r="DS12" s="215">
        <f>'раздел 1'!CD111</f>
        <v>4982619.470000001</v>
      </c>
      <c r="DT12" s="119"/>
      <c r="DU12" s="119"/>
      <c r="DV12" s="119"/>
      <c r="DW12" s="119"/>
      <c r="DX12" s="119"/>
      <c r="DY12" s="119"/>
      <c r="DZ12" s="119"/>
      <c r="EA12" s="119"/>
      <c r="EB12" s="119"/>
      <c r="EC12" s="119"/>
      <c r="ED12" s="119"/>
      <c r="EE12" s="120"/>
      <c r="EF12" s="215">
        <f>'раздел 1'!CI111</f>
        <v>5114864.470000001</v>
      </c>
      <c r="EG12" s="119"/>
      <c r="EH12" s="119"/>
      <c r="EI12" s="119"/>
      <c r="EJ12" s="119"/>
      <c r="EK12" s="119"/>
      <c r="EL12" s="119"/>
      <c r="EM12" s="119"/>
      <c r="EN12" s="119"/>
      <c r="EO12" s="119"/>
      <c r="EP12" s="119"/>
      <c r="EQ12" s="119"/>
      <c r="ER12" s="120"/>
      <c r="ES12" s="118"/>
      <c r="ET12" s="119"/>
      <c r="EU12" s="119"/>
      <c r="EV12" s="119"/>
      <c r="EW12" s="119"/>
      <c r="EX12" s="119"/>
      <c r="EY12" s="119"/>
      <c r="EZ12" s="119"/>
      <c r="FA12" s="119"/>
      <c r="FB12" s="119"/>
      <c r="FC12" s="119"/>
      <c r="FD12" s="119"/>
      <c r="FE12" s="212"/>
    </row>
    <row r="13" spans="1:161" ht="24" customHeight="1">
      <c r="A13" s="138" t="s">
        <v>203</v>
      </c>
      <c r="B13" s="138"/>
      <c r="C13" s="138"/>
      <c r="D13" s="138"/>
      <c r="E13" s="138"/>
      <c r="F13" s="138"/>
      <c r="G13" s="138"/>
      <c r="H13" s="194"/>
      <c r="I13" s="213" t="s">
        <v>204</v>
      </c>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137" t="s">
        <v>205</v>
      </c>
      <c r="CO13" s="138"/>
      <c r="CP13" s="138"/>
      <c r="CQ13" s="138"/>
      <c r="CR13" s="138"/>
      <c r="CS13" s="138"/>
      <c r="CT13" s="138"/>
      <c r="CU13" s="194"/>
      <c r="CV13" s="214" t="s">
        <v>40</v>
      </c>
      <c r="CW13" s="138"/>
      <c r="CX13" s="138"/>
      <c r="CY13" s="138"/>
      <c r="CZ13" s="138"/>
      <c r="DA13" s="138"/>
      <c r="DB13" s="138"/>
      <c r="DC13" s="138"/>
      <c r="DD13" s="138"/>
      <c r="DE13" s="194"/>
      <c r="DF13" s="118"/>
      <c r="DG13" s="119"/>
      <c r="DH13" s="119"/>
      <c r="DI13" s="119"/>
      <c r="DJ13" s="119"/>
      <c r="DK13" s="119"/>
      <c r="DL13" s="119"/>
      <c r="DM13" s="119"/>
      <c r="DN13" s="119"/>
      <c r="DO13" s="119"/>
      <c r="DP13" s="119"/>
      <c r="DQ13" s="119"/>
      <c r="DR13" s="120"/>
      <c r="DS13" s="118"/>
      <c r="DT13" s="119"/>
      <c r="DU13" s="119"/>
      <c r="DV13" s="119"/>
      <c r="DW13" s="119"/>
      <c r="DX13" s="119"/>
      <c r="DY13" s="119"/>
      <c r="DZ13" s="119"/>
      <c r="EA13" s="119"/>
      <c r="EB13" s="119"/>
      <c r="EC13" s="119"/>
      <c r="ED13" s="119"/>
      <c r="EE13" s="120"/>
      <c r="EF13" s="118"/>
      <c r="EG13" s="119"/>
      <c r="EH13" s="119"/>
      <c r="EI13" s="119"/>
      <c r="EJ13" s="119"/>
      <c r="EK13" s="119"/>
      <c r="EL13" s="119"/>
      <c r="EM13" s="119"/>
      <c r="EN13" s="119"/>
      <c r="EO13" s="119"/>
      <c r="EP13" s="119"/>
      <c r="EQ13" s="119"/>
      <c r="ER13" s="120"/>
      <c r="ES13" s="118"/>
      <c r="ET13" s="119"/>
      <c r="EU13" s="119"/>
      <c r="EV13" s="119"/>
      <c r="EW13" s="119"/>
      <c r="EX13" s="119"/>
      <c r="EY13" s="119"/>
      <c r="EZ13" s="119"/>
      <c r="FA13" s="119"/>
      <c r="FB13" s="119"/>
      <c r="FC13" s="119"/>
      <c r="FD13" s="119"/>
      <c r="FE13" s="212"/>
    </row>
    <row r="14" spans="1:161" ht="12.75" customHeight="1">
      <c r="A14" s="138" t="s">
        <v>206</v>
      </c>
      <c r="B14" s="138"/>
      <c r="C14" s="138"/>
      <c r="D14" s="138"/>
      <c r="E14" s="138"/>
      <c r="F14" s="138"/>
      <c r="G14" s="138"/>
      <c r="H14" s="194"/>
      <c r="I14" s="213" t="s">
        <v>207</v>
      </c>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137" t="s">
        <v>208</v>
      </c>
      <c r="CO14" s="138"/>
      <c r="CP14" s="138"/>
      <c r="CQ14" s="138"/>
      <c r="CR14" s="138"/>
      <c r="CS14" s="138"/>
      <c r="CT14" s="138"/>
      <c r="CU14" s="194"/>
      <c r="CV14" s="214" t="s">
        <v>40</v>
      </c>
      <c r="CW14" s="138"/>
      <c r="CX14" s="138"/>
      <c r="CY14" s="138"/>
      <c r="CZ14" s="138"/>
      <c r="DA14" s="138"/>
      <c r="DB14" s="138"/>
      <c r="DC14" s="138"/>
      <c r="DD14" s="138"/>
      <c r="DE14" s="194"/>
      <c r="DF14" s="215">
        <f>'раздел 1'!BY111</f>
        <v>5983829.7700000005</v>
      </c>
      <c r="DG14" s="119"/>
      <c r="DH14" s="119"/>
      <c r="DI14" s="119"/>
      <c r="DJ14" s="119"/>
      <c r="DK14" s="119"/>
      <c r="DL14" s="119"/>
      <c r="DM14" s="119"/>
      <c r="DN14" s="119"/>
      <c r="DO14" s="119"/>
      <c r="DP14" s="119"/>
      <c r="DQ14" s="119"/>
      <c r="DR14" s="120"/>
      <c r="DS14" s="215">
        <f>DS12</f>
        <v>4982619.470000001</v>
      </c>
      <c r="DT14" s="119"/>
      <c r="DU14" s="119"/>
      <c r="DV14" s="119"/>
      <c r="DW14" s="119"/>
      <c r="DX14" s="119"/>
      <c r="DY14" s="119"/>
      <c r="DZ14" s="119"/>
      <c r="EA14" s="119"/>
      <c r="EB14" s="119"/>
      <c r="EC14" s="119"/>
      <c r="ED14" s="119"/>
      <c r="EE14" s="120"/>
      <c r="EF14" s="215">
        <f>EF12</f>
        <v>5114864.470000001</v>
      </c>
      <c r="EG14" s="119"/>
      <c r="EH14" s="119"/>
      <c r="EI14" s="119"/>
      <c r="EJ14" s="119"/>
      <c r="EK14" s="119"/>
      <c r="EL14" s="119"/>
      <c r="EM14" s="119"/>
      <c r="EN14" s="119"/>
      <c r="EO14" s="119"/>
      <c r="EP14" s="119"/>
      <c r="EQ14" s="119"/>
      <c r="ER14" s="120"/>
      <c r="ES14" s="118"/>
      <c r="ET14" s="119"/>
      <c r="EU14" s="119"/>
      <c r="EV14" s="119"/>
      <c r="EW14" s="119"/>
      <c r="EX14" s="119"/>
      <c r="EY14" s="119"/>
      <c r="EZ14" s="119"/>
      <c r="FA14" s="119"/>
      <c r="FB14" s="119"/>
      <c r="FC14" s="119"/>
      <c r="FD14" s="119"/>
      <c r="FE14" s="212"/>
    </row>
    <row r="15" spans="1:161" ht="24" customHeight="1">
      <c r="A15" s="138" t="s">
        <v>209</v>
      </c>
      <c r="B15" s="138"/>
      <c r="C15" s="138"/>
      <c r="D15" s="138"/>
      <c r="E15" s="138"/>
      <c r="F15" s="138"/>
      <c r="G15" s="138"/>
      <c r="H15" s="194"/>
      <c r="I15" s="213" t="s">
        <v>210</v>
      </c>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137" t="s">
        <v>211</v>
      </c>
      <c r="CO15" s="138"/>
      <c r="CP15" s="138"/>
      <c r="CQ15" s="138"/>
      <c r="CR15" s="138"/>
      <c r="CS15" s="138"/>
      <c r="CT15" s="138"/>
      <c r="CU15" s="194"/>
      <c r="CV15" s="214" t="s">
        <v>40</v>
      </c>
      <c r="CW15" s="138"/>
      <c r="CX15" s="138"/>
      <c r="CY15" s="138"/>
      <c r="CZ15" s="138"/>
      <c r="DA15" s="138"/>
      <c r="DB15" s="138"/>
      <c r="DC15" s="138"/>
      <c r="DD15" s="138"/>
      <c r="DE15" s="194"/>
      <c r="DF15" s="215">
        <f>'раздел 1'!BZ111</f>
        <v>7953703.65</v>
      </c>
      <c r="DG15" s="119"/>
      <c r="DH15" s="119"/>
      <c r="DI15" s="119"/>
      <c r="DJ15" s="119"/>
      <c r="DK15" s="119"/>
      <c r="DL15" s="119"/>
      <c r="DM15" s="119"/>
      <c r="DN15" s="119"/>
      <c r="DO15" s="119"/>
      <c r="DP15" s="119"/>
      <c r="DQ15" s="119"/>
      <c r="DR15" s="120"/>
      <c r="DS15" s="215">
        <f>'раздел 1'!CM111</f>
        <v>0</v>
      </c>
      <c r="DT15" s="119"/>
      <c r="DU15" s="119"/>
      <c r="DV15" s="119"/>
      <c r="DW15" s="119"/>
      <c r="DX15" s="119"/>
      <c r="DY15" s="119"/>
      <c r="DZ15" s="119"/>
      <c r="EA15" s="119"/>
      <c r="EB15" s="119"/>
      <c r="EC15" s="119"/>
      <c r="ED15" s="119"/>
      <c r="EE15" s="120"/>
      <c r="EF15" s="215">
        <f>'раздел 1'!CZ111</f>
        <v>0</v>
      </c>
      <c r="EG15" s="119"/>
      <c r="EH15" s="119"/>
      <c r="EI15" s="119"/>
      <c r="EJ15" s="119"/>
      <c r="EK15" s="119"/>
      <c r="EL15" s="119"/>
      <c r="EM15" s="119"/>
      <c r="EN15" s="119"/>
      <c r="EO15" s="119"/>
      <c r="EP15" s="119"/>
      <c r="EQ15" s="119"/>
      <c r="ER15" s="120"/>
      <c r="ES15" s="118"/>
      <c r="ET15" s="119"/>
      <c r="EU15" s="119"/>
      <c r="EV15" s="119"/>
      <c r="EW15" s="119"/>
      <c r="EX15" s="119"/>
      <c r="EY15" s="119"/>
      <c r="EZ15" s="119"/>
      <c r="FA15" s="119"/>
      <c r="FB15" s="119"/>
      <c r="FC15" s="119"/>
      <c r="FD15" s="119"/>
      <c r="FE15" s="212"/>
    </row>
    <row r="16" spans="1:161" ht="24" customHeight="1">
      <c r="A16" s="138" t="s">
        <v>212</v>
      </c>
      <c r="B16" s="138"/>
      <c r="C16" s="138"/>
      <c r="D16" s="138"/>
      <c r="E16" s="138"/>
      <c r="F16" s="138"/>
      <c r="G16" s="138"/>
      <c r="H16" s="194"/>
      <c r="I16" s="213" t="s">
        <v>204</v>
      </c>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137" t="s">
        <v>213</v>
      </c>
      <c r="CO16" s="138"/>
      <c r="CP16" s="138"/>
      <c r="CQ16" s="138"/>
      <c r="CR16" s="138"/>
      <c r="CS16" s="138"/>
      <c r="CT16" s="138"/>
      <c r="CU16" s="194"/>
      <c r="CV16" s="214" t="s">
        <v>40</v>
      </c>
      <c r="CW16" s="138"/>
      <c r="CX16" s="138"/>
      <c r="CY16" s="138"/>
      <c r="CZ16" s="138"/>
      <c r="DA16" s="138"/>
      <c r="DB16" s="138"/>
      <c r="DC16" s="138"/>
      <c r="DD16" s="138"/>
      <c r="DE16" s="194"/>
      <c r="DF16" s="118"/>
      <c r="DG16" s="119"/>
      <c r="DH16" s="119"/>
      <c r="DI16" s="119"/>
      <c r="DJ16" s="119"/>
      <c r="DK16" s="119"/>
      <c r="DL16" s="119"/>
      <c r="DM16" s="119"/>
      <c r="DN16" s="119"/>
      <c r="DO16" s="119"/>
      <c r="DP16" s="119"/>
      <c r="DQ16" s="119"/>
      <c r="DR16" s="120"/>
      <c r="DS16" s="118"/>
      <c r="DT16" s="119"/>
      <c r="DU16" s="119"/>
      <c r="DV16" s="119"/>
      <c r="DW16" s="119"/>
      <c r="DX16" s="119"/>
      <c r="DY16" s="119"/>
      <c r="DZ16" s="119"/>
      <c r="EA16" s="119"/>
      <c r="EB16" s="119"/>
      <c r="EC16" s="119"/>
      <c r="ED16" s="119"/>
      <c r="EE16" s="120"/>
      <c r="EF16" s="118"/>
      <c r="EG16" s="119"/>
      <c r="EH16" s="119"/>
      <c r="EI16" s="119"/>
      <c r="EJ16" s="119"/>
      <c r="EK16" s="119"/>
      <c r="EL16" s="119"/>
      <c r="EM16" s="119"/>
      <c r="EN16" s="119"/>
      <c r="EO16" s="119"/>
      <c r="EP16" s="119"/>
      <c r="EQ16" s="119"/>
      <c r="ER16" s="120"/>
      <c r="ES16" s="118"/>
      <c r="ET16" s="119"/>
      <c r="EU16" s="119"/>
      <c r="EV16" s="119"/>
      <c r="EW16" s="119"/>
      <c r="EX16" s="119"/>
      <c r="EY16" s="119"/>
      <c r="EZ16" s="119"/>
      <c r="FA16" s="119"/>
      <c r="FB16" s="119"/>
      <c r="FC16" s="119"/>
      <c r="FD16" s="119"/>
      <c r="FE16" s="212"/>
    </row>
    <row r="17" spans="1:161" ht="12.75" customHeight="1">
      <c r="A17" s="138" t="s">
        <v>214</v>
      </c>
      <c r="B17" s="138"/>
      <c r="C17" s="138"/>
      <c r="D17" s="138"/>
      <c r="E17" s="138"/>
      <c r="F17" s="138"/>
      <c r="G17" s="138"/>
      <c r="H17" s="194"/>
      <c r="I17" s="213" t="s">
        <v>207</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137" t="s">
        <v>215</v>
      </c>
      <c r="CO17" s="138"/>
      <c r="CP17" s="138"/>
      <c r="CQ17" s="138"/>
      <c r="CR17" s="138"/>
      <c r="CS17" s="138"/>
      <c r="CT17" s="138"/>
      <c r="CU17" s="194"/>
      <c r="CV17" s="214" t="s">
        <v>40</v>
      </c>
      <c r="CW17" s="138"/>
      <c r="CX17" s="138"/>
      <c r="CY17" s="138"/>
      <c r="CZ17" s="138"/>
      <c r="DA17" s="138"/>
      <c r="DB17" s="138"/>
      <c r="DC17" s="138"/>
      <c r="DD17" s="138"/>
      <c r="DE17" s="194"/>
      <c r="DF17" s="215">
        <f>DF15</f>
        <v>7953703.65</v>
      </c>
      <c r="DG17" s="119"/>
      <c r="DH17" s="119"/>
      <c r="DI17" s="119"/>
      <c r="DJ17" s="119"/>
      <c r="DK17" s="119"/>
      <c r="DL17" s="119"/>
      <c r="DM17" s="119"/>
      <c r="DN17" s="119"/>
      <c r="DO17" s="119"/>
      <c r="DP17" s="119"/>
      <c r="DQ17" s="119"/>
      <c r="DR17" s="120"/>
      <c r="DS17" s="215">
        <f>DS15</f>
        <v>0</v>
      </c>
      <c r="DT17" s="119"/>
      <c r="DU17" s="119"/>
      <c r="DV17" s="119"/>
      <c r="DW17" s="119"/>
      <c r="DX17" s="119"/>
      <c r="DY17" s="119"/>
      <c r="DZ17" s="119"/>
      <c r="EA17" s="119"/>
      <c r="EB17" s="119"/>
      <c r="EC17" s="119"/>
      <c r="ED17" s="119"/>
      <c r="EE17" s="120"/>
      <c r="EF17" s="215">
        <f>EF15</f>
        <v>0</v>
      </c>
      <c r="EG17" s="119"/>
      <c r="EH17" s="119"/>
      <c r="EI17" s="119"/>
      <c r="EJ17" s="119"/>
      <c r="EK17" s="119"/>
      <c r="EL17" s="119"/>
      <c r="EM17" s="119"/>
      <c r="EN17" s="119"/>
      <c r="EO17" s="119"/>
      <c r="EP17" s="119"/>
      <c r="EQ17" s="119"/>
      <c r="ER17" s="120"/>
      <c r="ES17" s="118"/>
      <c r="ET17" s="119"/>
      <c r="EU17" s="119"/>
      <c r="EV17" s="119"/>
      <c r="EW17" s="119"/>
      <c r="EX17" s="119"/>
      <c r="EY17" s="119"/>
      <c r="EZ17" s="119"/>
      <c r="FA17" s="119"/>
      <c r="FB17" s="119"/>
      <c r="FC17" s="119"/>
      <c r="FD17" s="119"/>
      <c r="FE17" s="212"/>
    </row>
    <row r="18" spans="1:161" ht="12.75" customHeight="1">
      <c r="A18" s="138" t="s">
        <v>216</v>
      </c>
      <c r="B18" s="138"/>
      <c r="C18" s="138"/>
      <c r="D18" s="138"/>
      <c r="E18" s="138"/>
      <c r="F18" s="138"/>
      <c r="G18" s="138"/>
      <c r="H18" s="194"/>
      <c r="I18" s="213" t="s">
        <v>217</v>
      </c>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137" t="s">
        <v>218</v>
      </c>
      <c r="CO18" s="138"/>
      <c r="CP18" s="138"/>
      <c r="CQ18" s="138"/>
      <c r="CR18" s="138"/>
      <c r="CS18" s="138"/>
      <c r="CT18" s="138"/>
      <c r="CU18" s="194"/>
      <c r="CV18" s="214" t="s">
        <v>40</v>
      </c>
      <c r="CW18" s="138"/>
      <c r="CX18" s="138"/>
      <c r="CY18" s="138"/>
      <c r="CZ18" s="138"/>
      <c r="DA18" s="138"/>
      <c r="DB18" s="138"/>
      <c r="DC18" s="138"/>
      <c r="DD18" s="138"/>
      <c r="DE18" s="194"/>
      <c r="DF18" s="118"/>
      <c r="DG18" s="119"/>
      <c r="DH18" s="119"/>
      <c r="DI18" s="119"/>
      <c r="DJ18" s="119"/>
      <c r="DK18" s="119"/>
      <c r="DL18" s="119"/>
      <c r="DM18" s="119"/>
      <c r="DN18" s="119"/>
      <c r="DO18" s="119"/>
      <c r="DP18" s="119"/>
      <c r="DQ18" s="119"/>
      <c r="DR18" s="120"/>
      <c r="DS18" s="118"/>
      <c r="DT18" s="119"/>
      <c r="DU18" s="119"/>
      <c r="DV18" s="119"/>
      <c r="DW18" s="119"/>
      <c r="DX18" s="119"/>
      <c r="DY18" s="119"/>
      <c r="DZ18" s="119"/>
      <c r="EA18" s="119"/>
      <c r="EB18" s="119"/>
      <c r="EC18" s="119"/>
      <c r="ED18" s="119"/>
      <c r="EE18" s="120"/>
      <c r="EF18" s="118"/>
      <c r="EG18" s="119"/>
      <c r="EH18" s="119"/>
      <c r="EI18" s="119"/>
      <c r="EJ18" s="119"/>
      <c r="EK18" s="119"/>
      <c r="EL18" s="119"/>
      <c r="EM18" s="119"/>
      <c r="EN18" s="119"/>
      <c r="EO18" s="119"/>
      <c r="EP18" s="119"/>
      <c r="EQ18" s="119"/>
      <c r="ER18" s="120"/>
      <c r="ES18" s="118"/>
      <c r="ET18" s="119"/>
      <c r="EU18" s="119"/>
      <c r="EV18" s="119"/>
      <c r="EW18" s="119"/>
      <c r="EX18" s="119"/>
      <c r="EY18" s="119"/>
      <c r="EZ18" s="119"/>
      <c r="FA18" s="119"/>
      <c r="FB18" s="119"/>
      <c r="FC18" s="119"/>
      <c r="FD18" s="119"/>
      <c r="FE18" s="212"/>
    </row>
    <row r="19" spans="1:161" ht="11.25">
      <c r="A19" s="138" t="s">
        <v>219</v>
      </c>
      <c r="B19" s="138"/>
      <c r="C19" s="138"/>
      <c r="D19" s="138"/>
      <c r="E19" s="138"/>
      <c r="F19" s="138"/>
      <c r="G19" s="138"/>
      <c r="H19" s="194"/>
      <c r="I19" s="213" t="s">
        <v>220</v>
      </c>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137" t="s">
        <v>221</v>
      </c>
      <c r="CO19" s="138"/>
      <c r="CP19" s="138"/>
      <c r="CQ19" s="138"/>
      <c r="CR19" s="138"/>
      <c r="CS19" s="138"/>
      <c r="CT19" s="138"/>
      <c r="CU19" s="194"/>
      <c r="CV19" s="214" t="s">
        <v>40</v>
      </c>
      <c r="CW19" s="138"/>
      <c r="CX19" s="138"/>
      <c r="CY19" s="138"/>
      <c r="CZ19" s="138"/>
      <c r="DA19" s="138"/>
      <c r="DB19" s="138"/>
      <c r="DC19" s="138"/>
      <c r="DD19" s="138"/>
      <c r="DE19" s="194"/>
      <c r="DF19" s="118"/>
      <c r="DG19" s="119"/>
      <c r="DH19" s="119"/>
      <c r="DI19" s="119"/>
      <c r="DJ19" s="119"/>
      <c r="DK19" s="119"/>
      <c r="DL19" s="119"/>
      <c r="DM19" s="119"/>
      <c r="DN19" s="119"/>
      <c r="DO19" s="119"/>
      <c r="DP19" s="119"/>
      <c r="DQ19" s="119"/>
      <c r="DR19" s="120"/>
      <c r="DS19" s="118"/>
      <c r="DT19" s="119"/>
      <c r="DU19" s="119"/>
      <c r="DV19" s="119"/>
      <c r="DW19" s="119"/>
      <c r="DX19" s="119"/>
      <c r="DY19" s="119"/>
      <c r="DZ19" s="119"/>
      <c r="EA19" s="119"/>
      <c r="EB19" s="119"/>
      <c r="EC19" s="119"/>
      <c r="ED19" s="119"/>
      <c r="EE19" s="120"/>
      <c r="EF19" s="118"/>
      <c r="EG19" s="119"/>
      <c r="EH19" s="119"/>
      <c r="EI19" s="119"/>
      <c r="EJ19" s="119"/>
      <c r="EK19" s="119"/>
      <c r="EL19" s="119"/>
      <c r="EM19" s="119"/>
      <c r="EN19" s="119"/>
      <c r="EO19" s="119"/>
      <c r="EP19" s="119"/>
      <c r="EQ19" s="119"/>
      <c r="ER19" s="120"/>
      <c r="ES19" s="118"/>
      <c r="ET19" s="119"/>
      <c r="EU19" s="119"/>
      <c r="EV19" s="119"/>
      <c r="EW19" s="119"/>
      <c r="EX19" s="119"/>
      <c r="EY19" s="119"/>
      <c r="EZ19" s="119"/>
      <c r="FA19" s="119"/>
      <c r="FB19" s="119"/>
      <c r="FC19" s="119"/>
      <c r="FD19" s="119"/>
      <c r="FE19" s="212"/>
    </row>
    <row r="20" spans="1:161" ht="24" customHeight="1">
      <c r="A20" s="138" t="s">
        <v>222</v>
      </c>
      <c r="B20" s="138"/>
      <c r="C20" s="138"/>
      <c r="D20" s="138"/>
      <c r="E20" s="138"/>
      <c r="F20" s="138"/>
      <c r="G20" s="138"/>
      <c r="H20" s="194"/>
      <c r="I20" s="213" t="s">
        <v>204</v>
      </c>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137" t="s">
        <v>223</v>
      </c>
      <c r="CO20" s="138"/>
      <c r="CP20" s="138"/>
      <c r="CQ20" s="138"/>
      <c r="CR20" s="138"/>
      <c r="CS20" s="138"/>
      <c r="CT20" s="138"/>
      <c r="CU20" s="194"/>
      <c r="CV20" s="214" t="s">
        <v>40</v>
      </c>
      <c r="CW20" s="138"/>
      <c r="CX20" s="138"/>
      <c r="CY20" s="138"/>
      <c r="CZ20" s="138"/>
      <c r="DA20" s="138"/>
      <c r="DB20" s="138"/>
      <c r="DC20" s="138"/>
      <c r="DD20" s="138"/>
      <c r="DE20" s="194"/>
      <c r="DF20" s="118"/>
      <c r="DG20" s="119"/>
      <c r="DH20" s="119"/>
      <c r="DI20" s="119"/>
      <c r="DJ20" s="119"/>
      <c r="DK20" s="119"/>
      <c r="DL20" s="119"/>
      <c r="DM20" s="119"/>
      <c r="DN20" s="119"/>
      <c r="DO20" s="119"/>
      <c r="DP20" s="119"/>
      <c r="DQ20" s="119"/>
      <c r="DR20" s="120"/>
      <c r="DS20" s="118"/>
      <c r="DT20" s="119"/>
      <c r="DU20" s="119"/>
      <c r="DV20" s="119"/>
      <c r="DW20" s="119"/>
      <c r="DX20" s="119"/>
      <c r="DY20" s="119"/>
      <c r="DZ20" s="119"/>
      <c r="EA20" s="119"/>
      <c r="EB20" s="119"/>
      <c r="EC20" s="119"/>
      <c r="ED20" s="119"/>
      <c r="EE20" s="120"/>
      <c r="EF20" s="118"/>
      <c r="EG20" s="119"/>
      <c r="EH20" s="119"/>
      <c r="EI20" s="119"/>
      <c r="EJ20" s="119"/>
      <c r="EK20" s="119"/>
      <c r="EL20" s="119"/>
      <c r="EM20" s="119"/>
      <c r="EN20" s="119"/>
      <c r="EO20" s="119"/>
      <c r="EP20" s="119"/>
      <c r="EQ20" s="119"/>
      <c r="ER20" s="120"/>
      <c r="ES20" s="118"/>
      <c r="ET20" s="119"/>
      <c r="EU20" s="119"/>
      <c r="EV20" s="119"/>
      <c r="EW20" s="119"/>
      <c r="EX20" s="119"/>
      <c r="EY20" s="119"/>
      <c r="EZ20" s="119"/>
      <c r="FA20" s="119"/>
      <c r="FB20" s="119"/>
      <c r="FC20" s="119"/>
      <c r="FD20" s="119"/>
      <c r="FE20" s="212"/>
    </row>
    <row r="21" spans="1:161" ht="12.75" customHeight="1">
      <c r="A21" s="138" t="s">
        <v>224</v>
      </c>
      <c r="B21" s="138"/>
      <c r="C21" s="138"/>
      <c r="D21" s="138"/>
      <c r="E21" s="138"/>
      <c r="F21" s="138"/>
      <c r="G21" s="138"/>
      <c r="H21" s="194"/>
      <c r="I21" s="213" t="s">
        <v>207</v>
      </c>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137" t="s">
        <v>225</v>
      </c>
      <c r="CO21" s="138"/>
      <c r="CP21" s="138"/>
      <c r="CQ21" s="138"/>
      <c r="CR21" s="138"/>
      <c r="CS21" s="138"/>
      <c r="CT21" s="138"/>
      <c r="CU21" s="194"/>
      <c r="CV21" s="214" t="s">
        <v>40</v>
      </c>
      <c r="CW21" s="138"/>
      <c r="CX21" s="138"/>
      <c r="CY21" s="138"/>
      <c r="CZ21" s="138"/>
      <c r="DA21" s="138"/>
      <c r="DB21" s="138"/>
      <c r="DC21" s="138"/>
      <c r="DD21" s="138"/>
      <c r="DE21" s="194"/>
      <c r="DF21" s="118"/>
      <c r="DG21" s="119"/>
      <c r="DH21" s="119"/>
      <c r="DI21" s="119"/>
      <c r="DJ21" s="119"/>
      <c r="DK21" s="119"/>
      <c r="DL21" s="119"/>
      <c r="DM21" s="119"/>
      <c r="DN21" s="119"/>
      <c r="DO21" s="119"/>
      <c r="DP21" s="119"/>
      <c r="DQ21" s="119"/>
      <c r="DR21" s="120"/>
      <c r="DS21" s="118"/>
      <c r="DT21" s="119"/>
      <c r="DU21" s="119"/>
      <c r="DV21" s="119"/>
      <c r="DW21" s="119"/>
      <c r="DX21" s="119"/>
      <c r="DY21" s="119"/>
      <c r="DZ21" s="119"/>
      <c r="EA21" s="119"/>
      <c r="EB21" s="119"/>
      <c r="EC21" s="119"/>
      <c r="ED21" s="119"/>
      <c r="EE21" s="120"/>
      <c r="EF21" s="118"/>
      <c r="EG21" s="119"/>
      <c r="EH21" s="119"/>
      <c r="EI21" s="119"/>
      <c r="EJ21" s="119"/>
      <c r="EK21" s="119"/>
      <c r="EL21" s="119"/>
      <c r="EM21" s="119"/>
      <c r="EN21" s="119"/>
      <c r="EO21" s="119"/>
      <c r="EP21" s="119"/>
      <c r="EQ21" s="119"/>
      <c r="ER21" s="120"/>
      <c r="ES21" s="118"/>
      <c r="ET21" s="119"/>
      <c r="EU21" s="119"/>
      <c r="EV21" s="119"/>
      <c r="EW21" s="119"/>
      <c r="EX21" s="119"/>
      <c r="EY21" s="119"/>
      <c r="EZ21" s="119"/>
      <c r="FA21" s="119"/>
      <c r="FB21" s="119"/>
      <c r="FC21" s="119"/>
      <c r="FD21" s="119"/>
      <c r="FE21" s="212"/>
    </row>
    <row r="22" spans="1:161" ht="12" thickBot="1">
      <c r="A22" s="138" t="s">
        <v>226</v>
      </c>
      <c r="B22" s="138"/>
      <c r="C22" s="138"/>
      <c r="D22" s="138"/>
      <c r="E22" s="138"/>
      <c r="F22" s="138"/>
      <c r="G22" s="138"/>
      <c r="H22" s="194"/>
      <c r="I22" s="213" t="s">
        <v>227</v>
      </c>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134" t="s">
        <v>228</v>
      </c>
      <c r="CO22" s="135"/>
      <c r="CP22" s="135"/>
      <c r="CQ22" s="135"/>
      <c r="CR22" s="135"/>
      <c r="CS22" s="135"/>
      <c r="CT22" s="135"/>
      <c r="CU22" s="221"/>
      <c r="CV22" s="222" t="s">
        <v>40</v>
      </c>
      <c r="CW22" s="135"/>
      <c r="CX22" s="135"/>
      <c r="CY22" s="135"/>
      <c r="CZ22" s="135"/>
      <c r="DA22" s="135"/>
      <c r="DB22" s="135"/>
      <c r="DC22" s="135"/>
      <c r="DD22" s="135"/>
      <c r="DE22" s="221"/>
      <c r="DF22" s="216">
        <f>'раздел 1'!CB111</f>
        <v>3083174.94</v>
      </c>
      <c r="DG22" s="217"/>
      <c r="DH22" s="217"/>
      <c r="DI22" s="217"/>
      <c r="DJ22" s="217"/>
      <c r="DK22" s="217"/>
      <c r="DL22" s="217"/>
      <c r="DM22" s="217"/>
      <c r="DN22" s="217"/>
      <c r="DO22" s="217"/>
      <c r="DP22" s="217"/>
      <c r="DQ22" s="217"/>
      <c r="DR22" s="218"/>
      <c r="DS22" s="216">
        <f>DS24</f>
        <v>2437347.8</v>
      </c>
      <c r="DT22" s="217"/>
      <c r="DU22" s="217"/>
      <c r="DV22" s="217"/>
      <c r="DW22" s="217"/>
      <c r="DX22" s="217"/>
      <c r="DY22" s="217"/>
      <c r="DZ22" s="217"/>
      <c r="EA22" s="217"/>
      <c r="EB22" s="217"/>
      <c r="EC22" s="217"/>
      <c r="ED22" s="217"/>
      <c r="EE22" s="218"/>
      <c r="EF22" s="216">
        <f>EF24</f>
        <v>2437347.8</v>
      </c>
      <c r="EG22" s="217"/>
      <c r="EH22" s="217"/>
      <c r="EI22" s="217"/>
      <c r="EJ22" s="217"/>
      <c r="EK22" s="217"/>
      <c r="EL22" s="217"/>
      <c r="EM22" s="217"/>
      <c r="EN22" s="217"/>
      <c r="EO22" s="217"/>
      <c r="EP22" s="217"/>
      <c r="EQ22" s="217"/>
      <c r="ER22" s="218"/>
      <c r="ES22" s="219"/>
      <c r="ET22" s="217"/>
      <c r="EU22" s="217"/>
      <c r="EV22" s="217"/>
      <c r="EW22" s="217"/>
      <c r="EX22" s="217"/>
      <c r="EY22" s="217"/>
      <c r="EZ22" s="217"/>
      <c r="FA22" s="217"/>
      <c r="FB22" s="217"/>
      <c r="FC22" s="217"/>
      <c r="FD22" s="217"/>
      <c r="FE22" s="220"/>
    </row>
    <row r="23" spans="1:161" ht="24" customHeight="1">
      <c r="A23" s="138" t="s">
        <v>229</v>
      </c>
      <c r="B23" s="138"/>
      <c r="C23" s="138"/>
      <c r="D23" s="138"/>
      <c r="E23" s="138"/>
      <c r="F23" s="138"/>
      <c r="G23" s="138"/>
      <c r="H23" s="194"/>
      <c r="I23" s="213" t="s">
        <v>204</v>
      </c>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149" t="s">
        <v>230</v>
      </c>
      <c r="CO23" s="150"/>
      <c r="CP23" s="150"/>
      <c r="CQ23" s="150"/>
      <c r="CR23" s="150"/>
      <c r="CS23" s="150"/>
      <c r="CT23" s="150"/>
      <c r="CU23" s="209"/>
      <c r="CV23" s="208" t="s">
        <v>40</v>
      </c>
      <c r="CW23" s="150"/>
      <c r="CX23" s="150"/>
      <c r="CY23" s="150"/>
      <c r="CZ23" s="150"/>
      <c r="DA23" s="150"/>
      <c r="DB23" s="150"/>
      <c r="DC23" s="150"/>
      <c r="DD23" s="150"/>
      <c r="DE23" s="209"/>
      <c r="DF23" s="198"/>
      <c r="DG23" s="199"/>
      <c r="DH23" s="199"/>
      <c r="DI23" s="199"/>
      <c r="DJ23" s="199"/>
      <c r="DK23" s="199"/>
      <c r="DL23" s="199"/>
      <c r="DM23" s="199"/>
      <c r="DN23" s="199"/>
      <c r="DO23" s="199"/>
      <c r="DP23" s="199"/>
      <c r="DQ23" s="199"/>
      <c r="DR23" s="211"/>
      <c r="DS23" s="198"/>
      <c r="DT23" s="199"/>
      <c r="DU23" s="199"/>
      <c r="DV23" s="199"/>
      <c r="DW23" s="199"/>
      <c r="DX23" s="199"/>
      <c r="DY23" s="199"/>
      <c r="DZ23" s="199"/>
      <c r="EA23" s="199"/>
      <c r="EB23" s="199"/>
      <c r="EC23" s="199"/>
      <c r="ED23" s="199"/>
      <c r="EE23" s="211"/>
      <c r="EF23" s="198"/>
      <c r="EG23" s="199"/>
      <c r="EH23" s="199"/>
      <c r="EI23" s="199"/>
      <c r="EJ23" s="199"/>
      <c r="EK23" s="199"/>
      <c r="EL23" s="199"/>
      <c r="EM23" s="199"/>
      <c r="EN23" s="199"/>
      <c r="EO23" s="199"/>
      <c r="EP23" s="199"/>
      <c r="EQ23" s="199"/>
      <c r="ER23" s="211"/>
      <c r="ES23" s="198"/>
      <c r="ET23" s="199"/>
      <c r="EU23" s="199"/>
      <c r="EV23" s="199"/>
      <c r="EW23" s="199"/>
      <c r="EX23" s="199"/>
      <c r="EY23" s="199"/>
      <c r="EZ23" s="199"/>
      <c r="FA23" s="199"/>
      <c r="FB23" s="199"/>
      <c r="FC23" s="199"/>
      <c r="FD23" s="199"/>
      <c r="FE23" s="200"/>
    </row>
    <row r="24" spans="1:161" ht="11.25">
      <c r="A24" s="138" t="s">
        <v>231</v>
      </c>
      <c r="B24" s="138"/>
      <c r="C24" s="138"/>
      <c r="D24" s="138"/>
      <c r="E24" s="138"/>
      <c r="F24" s="138"/>
      <c r="G24" s="138"/>
      <c r="H24" s="194"/>
      <c r="I24" s="213" t="s">
        <v>232</v>
      </c>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137" t="s">
        <v>233</v>
      </c>
      <c r="CO24" s="138"/>
      <c r="CP24" s="138"/>
      <c r="CQ24" s="138"/>
      <c r="CR24" s="138"/>
      <c r="CS24" s="138"/>
      <c r="CT24" s="138"/>
      <c r="CU24" s="194"/>
      <c r="CV24" s="214" t="s">
        <v>40</v>
      </c>
      <c r="CW24" s="138"/>
      <c r="CX24" s="138"/>
      <c r="CY24" s="138"/>
      <c r="CZ24" s="138"/>
      <c r="DA24" s="138"/>
      <c r="DB24" s="138"/>
      <c r="DC24" s="138"/>
      <c r="DD24" s="138"/>
      <c r="DE24" s="194"/>
      <c r="DF24" s="215">
        <f>DF22</f>
        <v>3083174.94</v>
      </c>
      <c r="DG24" s="119"/>
      <c r="DH24" s="119"/>
      <c r="DI24" s="119"/>
      <c r="DJ24" s="119"/>
      <c r="DK24" s="119"/>
      <c r="DL24" s="119"/>
      <c r="DM24" s="119"/>
      <c r="DN24" s="119"/>
      <c r="DO24" s="119"/>
      <c r="DP24" s="119"/>
      <c r="DQ24" s="119"/>
      <c r="DR24" s="120"/>
      <c r="DS24" s="215">
        <f>'раздел 1'!CG111</f>
        <v>2437347.8</v>
      </c>
      <c r="DT24" s="119"/>
      <c r="DU24" s="119"/>
      <c r="DV24" s="119"/>
      <c r="DW24" s="119"/>
      <c r="DX24" s="119"/>
      <c r="DY24" s="119"/>
      <c r="DZ24" s="119"/>
      <c r="EA24" s="119"/>
      <c r="EB24" s="119"/>
      <c r="EC24" s="119"/>
      <c r="ED24" s="119"/>
      <c r="EE24" s="120"/>
      <c r="EF24" s="215">
        <f>'раздел 1'!CL111</f>
        <v>2437347.8</v>
      </c>
      <c r="EG24" s="119"/>
      <c r="EH24" s="119"/>
      <c r="EI24" s="119"/>
      <c r="EJ24" s="119"/>
      <c r="EK24" s="119"/>
      <c r="EL24" s="119"/>
      <c r="EM24" s="119"/>
      <c r="EN24" s="119"/>
      <c r="EO24" s="119"/>
      <c r="EP24" s="119"/>
      <c r="EQ24" s="119"/>
      <c r="ER24" s="120"/>
      <c r="ES24" s="118"/>
      <c r="ET24" s="119"/>
      <c r="EU24" s="119"/>
      <c r="EV24" s="119"/>
      <c r="EW24" s="119"/>
      <c r="EX24" s="119"/>
      <c r="EY24" s="119"/>
      <c r="EZ24" s="119"/>
      <c r="FA24" s="119"/>
      <c r="FB24" s="119"/>
      <c r="FC24" s="119"/>
      <c r="FD24" s="119"/>
      <c r="FE24" s="212"/>
    </row>
    <row r="25" spans="1:161" ht="24" customHeight="1">
      <c r="A25" s="138" t="s">
        <v>10</v>
      </c>
      <c r="B25" s="138"/>
      <c r="C25" s="138"/>
      <c r="D25" s="138"/>
      <c r="E25" s="138"/>
      <c r="F25" s="138"/>
      <c r="G25" s="138"/>
      <c r="H25" s="194"/>
      <c r="I25" s="213" t="s">
        <v>234</v>
      </c>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137" t="s">
        <v>235</v>
      </c>
      <c r="CO25" s="138"/>
      <c r="CP25" s="138"/>
      <c r="CQ25" s="138"/>
      <c r="CR25" s="138"/>
      <c r="CS25" s="138"/>
      <c r="CT25" s="138"/>
      <c r="CU25" s="194"/>
      <c r="CV25" s="214" t="s">
        <v>40</v>
      </c>
      <c r="CW25" s="138"/>
      <c r="CX25" s="138"/>
      <c r="CY25" s="138"/>
      <c r="CZ25" s="138"/>
      <c r="DA25" s="138"/>
      <c r="DB25" s="138"/>
      <c r="DC25" s="138"/>
      <c r="DD25" s="138"/>
      <c r="DE25" s="194"/>
      <c r="DF25" s="118"/>
      <c r="DG25" s="119"/>
      <c r="DH25" s="119"/>
      <c r="DI25" s="119"/>
      <c r="DJ25" s="119"/>
      <c r="DK25" s="119"/>
      <c r="DL25" s="119"/>
      <c r="DM25" s="119"/>
      <c r="DN25" s="119"/>
      <c r="DO25" s="119"/>
      <c r="DP25" s="119"/>
      <c r="DQ25" s="119"/>
      <c r="DR25" s="120"/>
      <c r="DS25" s="118"/>
      <c r="DT25" s="119"/>
      <c r="DU25" s="119"/>
      <c r="DV25" s="119"/>
      <c r="DW25" s="119"/>
      <c r="DX25" s="119"/>
      <c r="DY25" s="119"/>
      <c r="DZ25" s="119"/>
      <c r="EA25" s="119"/>
      <c r="EB25" s="119"/>
      <c r="EC25" s="119"/>
      <c r="ED25" s="119"/>
      <c r="EE25" s="120"/>
      <c r="EF25" s="118"/>
      <c r="EG25" s="119"/>
      <c r="EH25" s="119"/>
      <c r="EI25" s="119"/>
      <c r="EJ25" s="119"/>
      <c r="EK25" s="119"/>
      <c r="EL25" s="119"/>
      <c r="EM25" s="119"/>
      <c r="EN25" s="119"/>
      <c r="EO25" s="119"/>
      <c r="EP25" s="119"/>
      <c r="EQ25" s="119"/>
      <c r="ER25" s="120"/>
      <c r="ES25" s="118"/>
      <c r="ET25" s="119"/>
      <c r="EU25" s="119"/>
      <c r="EV25" s="119"/>
      <c r="EW25" s="119"/>
      <c r="EX25" s="119"/>
      <c r="EY25" s="119"/>
      <c r="EZ25" s="119"/>
      <c r="FA25" s="119"/>
      <c r="FB25" s="119"/>
      <c r="FC25" s="119"/>
      <c r="FD25" s="119"/>
      <c r="FE25" s="212"/>
    </row>
    <row r="26" spans="1:161" ht="11.25">
      <c r="A26" s="196"/>
      <c r="B26" s="196"/>
      <c r="C26" s="196"/>
      <c r="D26" s="196"/>
      <c r="E26" s="196"/>
      <c r="F26" s="196"/>
      <c r="G26" s="196"/>
      <c r="H26" s="197"/>
      <c r="I26" s="228" t="s">
        <v>236</v>
      </c>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229"/>
      <c r="CN26" s="231" t="s">
        <v>237</v>
      </c>
      <c r="CO26" s="196"/>
      <c r="CP26" s="196"/>
      <c r="CQ26" s="196"/>
      <c r="CR26" s="196"/>
      <c r="CS26" s="196"/>
      <c r="CT26" s="196"/>
      <c r="CU26" s="197"/>
      <c r="CV26" s="195"/>
      <c r="CW26" s="196"/>
      <c r="CX26" s="196"/>
      <c r="CY26" s="196"/>
      <c r="CZ26" s="196"/>
      <c r="DA26" s="196"/>
      <c r="DB26" s="196"/>
      <c r="DC26" s="196"/>
      <c r="DD26" s="196"/>
      <c r="DE26" s="197"/>
      <c r="DF26" s="140"/>
      <c r="DG26" s="113"/>
      <c r="DH26" s="113"/>
      <c r="DI26" s="113"/>
      <c r="DJ26" s="113"/>
      <c r="DK26" s="113"/>
      <c r="DL26" s="113"/>
      <c r="DM26" s="113"/>
      <c r="DN26" s="113"/>
      <c r="DO26" s="113"/>
      <c r="DP26" s="113"/>
      <c r="DQ26" s="113"/>
      <c r="DR26" s="141"/>
      <c r="DS26" s="140"/>
      <c r="DT26" s="113"/>
      <c r="DU26" s="113"/>
      <c r="DV26" s="113"/>
      <c r="DW26" s="113"/>
      <c r="DX26" s="113"/>
      <c r="DY26" s="113"/>
      <c r="DZ26" s="113"/>
      <c r="EA26" s="113"/>
      <c r="EB26" s="113"/>
      <c r="EC26" s="113"/>
      <c r="ED26" s="113"/>
      <c r="EE26" s="141"/>
      <c r="EF26" s="140"/>
      <c r="EG26" s="113"/>
      <c r="EH26" s="113"/>
      <c r="EI26" s="113"/>
      <c r="EJ26" s="113"/>
      <c r="EK26" s="113"/>
      <c r="EL26" s="113"/>
      <c r="EM26" s="113"/>
      <c r="EN26" s="113"/>
      <c r="EO26" s="113"/>
      <c r="EP26" s="113"/>
      <c r="EQ26" s="113"/>
      <c r="ER26" s="141"/>
      <c r="ES26" s="140"/>
      <c r="ET26" s="113"/>
      <c r="EU26" s="113"/>
      <c r="EV26" s="113"/>
      <c r="EW26" s="113"/>
      <c r="EX26" s="113"/>
      <c r="EY26" s="113"/>
      <c r="EZ26" s="113"/>
      <c r="FA26" s="113"/>
      <c r="FB26" s="113"/>
      <c r="FC26" s="113"/>
      <c r="FD26" s="113"/>
      <c r="FE26" s="236"/>
    </row>
    <row r="27" spans="1:161" ht="11.25">
      <c r="A27" s="121"/>
      <c r="B27" s="121"/>
      <c r="C27" s="121"/>
      <c r="D27" s="121"/>
      <c r="E27" s="121"/>
      <c r="F27" s="121"/>
      <c r="G27" s="121"/>
      <c r="H27" s="227"/>
      <c r="I27" s="234"/>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2"/>
      <c r="CO27" s="121"/>
      <c r="CP27" s="121"/>
      <c r="CQ27" s="121"/>
      <c r="CR27" s="121"/>
      <c r="CS27" s="121"/>
      <c r="CT27" s="121"/>
      <c r="CU27" s="227"/>
      <c r="CV27" s="233"/>
      <c r="CW27" s="121"/>
      <c r="CX27" s="121"/>
      <c r="CY27" s="121"/>
      <c r="CZ27" s="121"/>
      <c r="DA27" s="121"/>
      <c r="DB27" s="121"/>
      <c r="DC27" s="121"/>
      <c r="DD27" s="121"/>
      <c r="DE27" s="227"/>
      <c r="DF27" s="223"/>
      <c r="DG27" s="117"/>
      <c r="DH27" s="117"/>
      <c r="DI27" s="117"/>
      <c r="DJ27" s="117"/>
      <c r="DK27" s="117"/>
      <c r="DL27" s="117"/>
      <c r="DM27" s="117"/>
      <c r="DN27" s="117"/>
      <c r="DO27" s="117"/>
      <c r="DP27" s="117"/>
      <c r="DQ27" s="117"/>
      <c r="DR27" s="188"/>
      <c r="DS27" s="223"/>
      <c r="DT27" s="117"/>
      <c r="DU27" s="117"/>
      <c r="DV27" s="117"/>
      <c r="DW27" s="117"/>
      <c r="DX27" s="117"/>
      <c r="DY27" s="117"/>
      <c r="DZ27" s="117"/>
      <c r="EA27" s="117"/>
      <c r="EB27" s="117"/>
      <c r="EC27" s="117"/>
      <c r="ED27" s="117"/>
      <c r="EE27" s="188"/>
      <c r="EF27" s="223"/>
      <c r="EG27" s="117"/>
      <c r="EH27" s="117"/>
      <c r="EI27" s="117"/>
      <c r="EJ27" s="117"/>
      <c r="EK27" s="117"/>
      <c r="EL27" s="117"/>
      <c r="EM27" s="117"/>
      <c r="EN27" s="117"/>
      <c r="EO27" s="117"/>
      <c r="EP27" s="117"/>
      <c r="EQ27" s="117"/>
      <c r="ER27" s="188"/>
      <c r="ES27" s="223"/>
      <c r="ET27" s="117"/>
      <c r="EU27" s="117"/>
      <c r="EV27" s="117"/>
      <c r="EW27" s="117"/>
      <c r="EX27" s="117"/>
      <c r="EY27" s="117"/>
      <c r="EZ27" s="117"/>
      <c r="FA27" s="117"/>
      <c r="FB27" s="117"/>
      <c r="FC27" s="117"/>
      <c r="FD27" s="117"/>
      <c r="FE27" s="237"/>
    </row>
    <row r="28" spans="1:161" ht="24" customHeight="1">
      <c r="A28" s="138" t="s">
        <v>11</v>
      </c>
      <c r="B28" s="138"/>
      <c r="C28" s="138"/>
      <c r="D28" s="138"/>
      <c r="E28" s="138"/>
      <c r="F28" s="138"/>
      <c r="G28" s="138"/>
      <c r="H28" s="194"/>
      <c r="I28" s="213" t="s">
        <v>238</v>
      </c>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137" t="s">
        <v>239</v>
      </c>
      <c r="CO28" s="138"/>
      <c r="CP28" s="138"/>
      <c r="CQ28" s="138"/>
      <c r="CR28" s="138"/>
      <c r="CS28" s="138"/>
      <c r="CT28" s="138"/>
      <c r="CU28" s="194"/>
      <c r="CV28" s="214" t="s">
        <v>40</v>
      </c>
      <c r="CW28" s="138"/>
      <c r="CX28" s="138"/>
      <c r="CY28" s="138"/>
      <c r="CZ28" s="138"/>
      <c r="DA28" s="138"/>
      <c r="DB28" s="138"/>
      <c r="DC28" s="138"/>
      <c r="DD28" s="138"/>
      <c r="DE28" s="194"/>
      <c r="DF28" s="215">
        <f>DF12+DF22+DF15</f>
        <v>17020708.36</v>
      </c>
      <c r="DG28" s="119"/>
      <c r="DH28" s="119"/>
      <c r="DI28" s="119"/>
      <c r="DJ28" s="119"/>
      <c r="DK28" s="119"/>
      <c r="DL28" s="119"/>
      <c r="DM28" s="119"/>
      <c r="DN28" s="119"/>
      <c r="DO28" s="119"/>
      <c r="DP28" s="119"/>
      <c r="DQ28" s="119"/>
      <c r="DR28" s="120"/>
      <c r="DS28" s="215">
        <f>DS12+DS22+DS15</f>
        <v>7419967.2700000005</v>
      </c>
      <c r="DT28" s="119"/>
      <c r="DU28" s="119"/>
      <c r="DV28" s="119"/>
      <c r="DW28" s="119"/>
      <c r="DX28" s="119"/>
      <c r="DY28" s="119"/>
      <c r="DZ28" s="119"/>
      <c r="EA28" s="119"/>
      <c r="EB28" s="119"/>
      <c r="EC28" s="119"/>
      <c r="ED28" s="119"/>
      <c r="EE28" s="120"/>
      <c r="EF28" s="215">
        <f>EF12+EF22+EF15</f>
        <v>7552212.2700000005</v>
      </c>
      <c r="EG28" s="119"/>
      <c r="EH28" s="119"/>
      <c r="EI28" s="119"/>
      <c r="EJ28" s="119"/>
      <c r="EK28" s="119"/>
      <c r="EL28" s="119"/>
      <c r="EM28" s="119"/>
      <c r="EN28" s="119"/>
      <c r="EO28" s="119"/>
      <c r="EP28" s="119"/>
      <c r="EQ28" s="119"/>
      <c r="ER28" s="120"/>
      <c r="ES28" s="118"/>
      <c r="ET28" s="119"/>
      <c r="EU28" s="119"/>
      <c r="EV28" s="119"/>
      <c r="EW28" s="119"/>
      <c r="EX28" s="119"/>
      <c r="EY28" s="119"/>
      <c r="EZ28" s="119"/>
      <c r="FA28" s="119"/>
      <c r="FB28" s="119"/>
      <c r="FC28" s="119"/>
      <c r="FD28" s="119"/>
      <c r="FE28" s="212"/>
    </row>
    <row r="29" spans="1:161" ht="11.25">
      <c r="A29" s="196"/>
      <c r="B29" s="196"/>
      <c r="C29" s="196"/>
      <c r="D29" s="196"/>
      <c r="E29" s="196"/>
      <c r="F29" s="196"/>
      <c r="G29" s="196"/>
      <c r="H29" s="197"/>
      <c r="I29" s="228" t="s">
        <v>236</v>
      </c>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229"/>
      <c r="CN29" s="231" t="s">
        <v>240</v>
      </c>
      <c r="CO29" s="196"/>
      <c r="CP29" s="196"/>
      <c r="CQ29" s="196"/>
      <c r="CR29" s="196"/>
      <c r="CS29" s="196"/>
      <c r="CT29" s="196"/>
      <c r="CU29" s="197"/>
      <c r="CV29" s="195"/>
      <c r="CW29" s="196"/>
      <c r="CX29" s="196"/>
      <c r="CY29" s="196"/>
      <c r="CZ29" s="196"/>
      <c r="DA29" s="196"/>
      <c r="DB29" s="196"/>
      <c r="DC29" s="196"/>
      <c r="DD29" s="196"/>
      <c r="DE29" s="197"/>
      <c r="DF29" s="140"/>
      <c r="DG29" s="113"/>
      <c r="DH29" s="113"/>
      <c r="DI29" s="113"/>
      <c r="DJ29" s="113"/>
      <c r="DK29" s="113"/>
      <c r="DL29" s="113"/>
      <c r="DM29" s="113"/>
      <c r="DN29" s="113"/>
      <c r="DO29" s="113"/>
      <c r="DP29" s="113"/>
      <c r="DQ29" s="113"/>
      <c r="DR29" s="141"/>
      <c r="DS29" s="140"/>
      <c r="DT29" s="113"/>
      <c r="DU29" s="113"/>
      <c r="DV29" s="113"/>
      <c r="DW29" s="113"/>
      <c r="DX29" s="113"/>
      <c r="DY29" s="113"/>
      <c r="DZ29" s="113"/>
      <c r="EA29" s="113"/>
      <c r="EB29" s="113"/>
      <c r="EC29" s="113"/>
      <c r="ED29" s="113"/>
      <c r="EE29" s="141"/>
      <c r="EF29" s="140"/>
      <c r="EG29" s="113"/>
      <c r="EH29" s="113"/>
      <c r="EI29" s="113"/>
      <c r="EJ29" s="113"/>
      <c r="EK29" s="113"/>
      <c r="EL29" s="113"/>
      <c r="EM29" s="113"/>
      <c r="EN29" s="113"/>
      <c r="EO29" s="113"/>
      <c r="EP29" s="113"/>
      <c r="EQ29" s="113"/>
      <c r="ER29" s="141"/>
      <c r="ES29" s="140"/>
      <c r="ET29" s="113"/>
      <c r="EU29" s="113"/>
      <c r="EV29" s="113"/>
      <c r="EW29" s="113"/>
      <c r="EX29" s="113"/>
      <c r="EY29" s="113"/>
      <c r="EZ29" s="113"/>
      <c r="FA29" s="113"/>
      <c r="FB29" s="113"/>
      <c r="FC29" s="113"/>
      <c r="FD29" s="113"/>
      <c r="FE29" s="236"/>
    </row>
    <row r="30" spans="1:161" ht="12" thickBot="1">
      <c r="A30" s="121"/>
      <c r="B30" s="121"/>
      <c r="C30" s="121"/>
      <c r="D30" s="121"/>
      <c r="E30" s="121"/>
      <c r="F30" s="121"/>
      <c r="G30" s="121"/>
      <c r="H30" s="227"/>
      <c r="I30" s="234"/>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235"/>
      <c r="BT30" s="235"/>
      <c r="BU30" s="235"/>
      <c r="BV30" s="235"/>
      <c r="BW30" s="235"/>
      <c r="BX30" s="235"/>
      <c r="BY30" s="235"/>
      <c r="BZ30" s="235"/>
      <c r="CA30" s="235"/>
      <c r="CB30" s="235"/>
      <c r="CC30" s="235"/>
      <c r="CD30" s="235"/>
      <c r="CE30" s="235"/>
      <c r="CF30" s="235"/>
      <c r="CG30" s="235"/>
      <c r="CH30" s="235"/>
      <c r="CI30" s="235"/>
      <c r="CJ30" s="235"/>
      <c r="CK30" s="235"/>
      <c r="CL30" s="235"/>
      <c r="CM30" s="235"/>
      <c r="CN30" s="238"/>
      <c r="CO30" s="239"/>
      <c r="CP30" s="239"/>
      <c r="CQ30" s="239"/>
      <c r="CR30" s="239"/>
      <c r="CS30" s="239"/>
      <c r="CT30" s="239"/>
      <c r="CU30" s="240"/>
      <c r="CV30" s="241"/>
      <c r="CW30" s="239"/>
      <c r="CX30" s="239"/>
      <c r="CY30" s="239"/>
      <c r="CZ30" s="239"/>
      <c r="DA30" s="239"/>
      <c r="DB30" s="239"/>
      <c r="DC30" s="239"/>
      <c r="DD30" s="239"/>
      <c r="DE30" s="240"/>
      <c r="DF30" s="224"/>
      <c r="DG30" s="225"/>
      <c r="DH30" s="225"/>
      <c r="DI30" s="225"/>
      <c r="DJ30" s="225"/>
      <c r="DK30" s="225"/>
      <c r="DL30" s="225"/>
      <c r="DM30" s="225"/>
      <c r="DN30" s="225"/>
      <c r="DO30" s="225"/>
      <c r="DP30" s="225"/>
      <c r="DQ30" s="225"/>
      <c r="DR30" s="226"/>
      <c r="DS30" s="224"/>
      <c r="DT30" s="225"/>
      <c r="DU30" s="225"/>
      <c r="DV30" s="225"/>
      <c r="DW30" s="225"/>
      <c r="DX30" s="225"/>
      <c r="DY30" s="225"/>
      <c r="DZ30" s="225"/>
      <c r="EA30" s="225"/>
      <c r="EB30" s="225"/>
      <c r="EC30" s="225"/>
      <c r="ED30" s="225"/>
      <c r="EE30" s="226"/>
      <c r="EF30" s="224"/>
      <c r="EG30" s="225"/>
      <c r="EH30" s="225"/>
      <c r="EI30" s="225"/>
      <c r="EJ30" s="225"/>
      <c r="EK30" s="225"/>
      <c r="EL30" s="225"/>
      <c r="EM30" s="225"/>
      <c r="EN30" s="225"/>
      <c r="EO30" s="225"/>
      <c r="EP30" s="225"/>
      <c r="EQ30" s="225"/>
      <c r="ER30" s="226"/>
      <c r="ES30" s="224"/>
      <c r="ET30" s="225"/>
      <c r="EU30" s="225"/>
      <c r="EV30" s="225"/>
      <c r="EW30" s="225"/>
      <c r="EX30" s="225"/>
      <c r="EY30" s="225"/>
      <c r="EZ30" s="225"/>
      <c r="FA30" s="225"/>
      <c r="FB30" s="225"/>
      <c r="FC30" s="225"/>
      <c r="FD30" s="225"/>
      <c r="FE30" s="242"/>
    </row>
    <row r="32" ht="11.25">
      <c r="I32" s="11" t="s">
        <v>241</v>
      </c>
    </row>
    <row r="33" spans="9:96" ht="11.25">
      <c r="I33" s="11" t="s">
        <v>242</v>
      </c>
      <c r="AQ33" s="117" t="s">
        <v>297</v>
      </c>
      <c r="AR33" s="117"/>
      <c r="AS33" s="117"/>
      <c r="AT33" s="117"/>
      <c r="AU33" s="117"/>
      <c r="AV33" s="117"/>
      <c r="AW33" s="117"/>
      <c r="AX33" s="117"/>
      <c r="AY33" s="117"/>
      <c r="AZ33" s="117"/>
      <c r="BA33" s="117"/>
      <c r="BB33" s="117"/>
      <c r="BC33" s="117"/>
      <c r="BD33" s="117"/>
      <c r="BE33" s="117"/>
      <c r="BF33" s="117"/>
      <c r="BG33" s="117"/>
      <c r="BH33" s="117"/>
      <c r="BK33" s="117"/>
      <c r="BL33" s="117"/>
      <c r="BM33" s="117"/>
      <c r="BN33" s="117"/>
      <c r="BO33" s="117"/>
      <c r="BP33" s="117"/>
      <c r="BQ33" s="117"/>
      <c r="BR33" s="117"/>
      <c r="BS33" s="117"/>
      <c r="BT33" s="117"/>
      <c r="BU33" s="117"/>
      <c r="BV33" s="117"/>
      <c r="BY33" s="117" t="s">
        <v>348</v>
      </c>
      <c r="BZ33" s="117"/>
      <c r="CA33" s="117"/>
      <c r="CB33" s="117"/>
      <c r="CC33" s="117"/>
      <c r="CD33" s="117"/>
      <c r="CE33" s="117"/>
      <c r="CF33" s="117"/>
      <c r="CG33" s="117"/>
      <c r="CH33" s="117"/>
      <c r="CI33" s="117"/>
      <c r="CJ33" s="117"/>
      <c r="CK33" s="117"/>
      <c r="CL33" s="117"/>
      <c r="CM33" s="117"/>
      <c r="CN33" s="117"/>
      <c r="CO33" s="117"/>
      <c r="CP33" s="117"/>
      <c r="CQ33" s="117"/>
      <c r="CR33" s="117"/>
    </row>
    <row r="34" spans="43:96" s="14" customFormat="1" ht="8.25">
      <c r="AQ34" s="230" t="s">
        <v>243</v>
      </c>
      <c r="AR34" s="230"/>
      <c r="AS34" s="230"/>
      <c r="AT34" s="230"/>
      <c r="AU34" s="230"/>
      <c r="AV34" s="230"/>
      <c r="AW34" s="230"/>
      <c r="AX34" s="230"/>
      <c r="AY34" s="230"/>
      <c r="AZ34" s="230"/>
      <c r="BA34" s="230"/>
      <c r="BB34" s="230"/>
      <c r="BC34" s="230"/>
      <c r="BD34" s="230"/>
      <c r="BE34" s="230"/>
      <c r="BF34" s="230"/>
      <c r="BG34" s="230"/>
      <c r="BH34" s="230"/>
      <c r="BK34" s="230" t="s">
        <v>18</v>
      </c>
      <c r="BL34" s="230"/>
      <c r="BM34" s="230"/>
      <c r="BN34" s="230"/>
      <c r="BO34" s="230"/>
      <c r="BP34" s="230"/>
      <c r="BQ34" s="230"/>
      <c r="BR34" s="230"/>
      <c r="BS34" s="230"/>
      <c r="BT34" s="230"/>
      <c r="BU34" s="230"/>
      <c r="BV34" s="230"/>
      <c r="BY34" s="230" t="s">
        <v>19</v>
      </c>
      <c r="BZ34" s="230"/>
      <c r="CA34" s="230"/>
      <c r="CB34" s="230"/>
      <c r="CC34" s="230"/>
      <c r="CD34" s="230"/>
      <c r="CE34" s="230"/>
      <c r="CF34" s="230"/>
      <c r="CG34" s="230"/>
      <c r="CH34" s="230"/>
      <c r="CI34" s="230"/>
      <c r="CJ34" s="230"/>
      <c r="CK34" s="230"/>
      <c r="CL34" s="230"/>
      <c r="CM34" s="230"/>
      <c r="CN34" s="230"/>
      <c r="CO34" s="230"/>
      <c r="CP34" s="230"/>
      <c r="CQ34" s="230"/>
      <c r="CR34" s="230"/>
    </row>
    <row r="35" spans="43:96" s="14" customFormat="1" ht="3" customHeight="1">
      <c r="AQ35" s="16"/>
      <c r="AR35" s="16"/>
      <c r="AS35" s="16"/>
      <c r="AT35" s="16"/>
      <c r="AU35" s="16"/>
      <c r="AV35" s="16"/>
      <c r="AW35" s="16"/>
      <c r="AX35" s="16"/>
      <c r="AY35" s="16"/>
      <c r="AZ35" s="16"/>
      <c r="BA35" s="16"/>
      <c r="BB35" s="16"/>
      <c r="BC35" s="16"/>
      <c r="BD35" s="16"/>
      <c r="BE35" s="16"/>
      <c r="BF35" s="16"/>
      <c r="BG35" s="16"/>
      <c r="BH35" s="16"/>
      <c r="BK35" s="16"/>
      <c r="BL35" s="16"/>
      <c r="BM35" s="16"/>
      <c r="BN35" s="16"/>
      <c r="BO35" s="16"/>
      <c r="BP35" s="16"/>
      <c r="BQ35" s="16"/>
      <c r="BR35" s="16"/>
      <c r="BS35" s="16"/>
      <c r="BT35" s="16"/>
      <c r="BU35" s="16"/>
      <c r="BV35" s="16"/>
      <c r="BY35" s="16"/>
      <c r="BZ35" s="16"/>
      <c r="CA35" s="16"/>
      <c r="CB35" s="16"/>
      <c r="CC35" s="16"/>
      <c r="CD35" s="16"/>
      <c r="CE35" s="16"/>
      <c r="CF35" s="16"/>
      <c r="CG35" s="16"/>
      <c r="CH35" s="16"/>
      <c r="CI35" s="16"/>
      <c r="CJ35" s="16"/>
      <c r="CK35" s="16"/>
      <c r="CL35" s="16"/>
      <c r="CM35" s="16"/>
      <c r="CN35" s="16"/>
      <c r="CO35" s="16"/>
      <c r="CP35" s="16"/>
      <c r="CQ35" s="16"/>
      <c r="CR35" s="16"/>
    </row>
    <row r="36" spans="9:96" ht="11.25">
      <c r="I36" s="11" t="s">
        <v>244</v>
      </c>
      <c r="AM36" s="117" t="s">
        <v>315</v>
      </c>
      <c r="AN36" s="117"/>
      <c r="AO36" s="117"/>
      <c r="AP36" s="117"/>
      <c r="AQ36" s="117"/>
      <c r="AR36" s="117"/>
      <c r="AS36" s="117"/>
      <c r="AT36" s="117"/>
      <c r="AU36" s="117"/>
      <c r="AV36" s="117"/>
      <c r="AW36" s="117"/>
      <c r="AX36" s="117"/>
      <c r="AY36" s="117"/>
      <c r="AZ36" s="117"/>
      <c r="BA36" s="117"/>
      <c r="BB36" s="117"/>
      <c r="BC36" s="117"/>
      <c r="BD36" s="117"/>
      <c r="BG36" s="117" t="s">
        <v>316</v>
      </c>
      <c r="BH36" s="117"/>
      <c r="BI36" s="117"/>
      <c r="BJ36" s="117"/>
      <c r="BK36" s="117"/>
      <c r="BL36" s="117"/>
      <c r="BM36" s="117"/>
      <c r="BN36" s="117"/>
      <c r="BO36" s="117"/>
      <c r="BP36" s="117"/>
      <c r="BQ36" s="117"/>
      <c r="BR36" s="117"/>
      <c r="BS36" s="117"/>
      <c r="BT36" s="117"/>
      <c r="BU36" s="117"/>
      <c r="BV36" s="117"/>
      <c r="BW36" s="117"/>
      <c r="BX36" s="117"/>
      <c r="CA36" s="121" t="s">
        <v>349</v>
      </c>
      <c r="CB36" s="121"/>
      <c r="CC36" s="121"/>
      <c r="CD36" s="121"/>
      <c r="CE36" s="121"/>
      <c r="CF36" s="121"/>
      <c r="CG36" s="121"/>
      <c r="CH36" s="121"/>
      <c r="CI36" s="121"/>
      <c r="CJ36" s="121"/>
      <c r="CK36" s="121"/>
      <c r="CL36" s="121"/>
      <c r="CM36" s="121"/>
      <c r="CN36" s="121"/>
      <c r="CO36" s="121"/>
      <c r="CP36" s="121"/>
      <c r="CQ36" s="121"/>
      <c r="CR36" s="121"/>
    </row>
    <row r="37" spans="39:96" s="14" customFormat="1" ht="8.25">
      <c r="AM37" s="230" t="s">
        <v>243</v>
      </c>
      <c r="AN37" s="230"/>
      <c r="AO37" s="230"/>
      <c r="AP37" s="230"/>
      <c r="AQ37" s="230"/>
      <c r="AR37" s="230"/>
      <c r="AS37" s="230"/>
      <c r="AT37" s="230"/>
      <c r="AU37" s="230"/>
      <c r="AV37" s="230"/>
      <c r="AW37" s="230"/>
      <c r="AX37" s="230"/>
      <c r="AY37" s="230"/>
      <c r="AZ37" s="230"/>
      <c r="BA37" s="230"/>
      <c r="BB37" s="230"/>
      <c r="BC37" s="230"/>
      <c r="BD37" s="230"/>
      <c r="BG37" s="230" t="s">
        <v>245</v>
      </c>
      <c r="BH37" s="230"/>
      <c r="BI37" s="230"/>
      <c r="BJ37" s="230"/>
      <c r="BK37" s="230"/>
      <c r="BL37" s="230"/>
      <c r="BM37" s="230"/>
      <c r="BN37" s="230"/>
      <c r="BO37" s="230"/>
      <c r="BP37" s="230"/>
      <c r="BQ37" s="230"/>
      <c r="BR37" s="230"/>
      <c r="BS37" s="230"/>
      <c r="BT37" s="230"/>
      <c r="BU37" s="230"/>
      <c r="BV37" s="230"/>
      <c r="BW37" s="230"/>
      <c r="BX37" s="230"/>
      <c r="CA37" s="230" t="s">
        <v>246</v>
      </c>
      <c r="CB37" s="230"/>
      <c r="CC37" s="230"/>
      <c r="CD37" s="230"/>
      <c r="CE37" s="230"/>
      <c r="CF37" s="230"/>
      <c r="CG37" s="230"/>
      <c r="CH37" s="230"/>
      <c r="CI37" s="230"/>
      <c r="CJ37" s="230"/>
      <c r="CK37" s="230"/>
      <c r="CL37" s="230"/>
      <c r="CM37" s="230"/>
      <c r="CN37" s="230"/>
      <c r="CO37" s="230"/>
      <c r="CP37" s="230"/>
      <c r="CQ37" s="230"/>
      <c r="CR37" s="230"/>
    </row>
    <row r="38" spans="39:96" s="14" customFormat="1" ht="3" customHeight="1">
      <c r="AM38" s="16"/>
      <c r="AN38" s="16"/>
      <c r="AO38" s="16"/>
      <c r="AP38" s="16"/>
      <c r="AQ38" s="16"/>
      <c r="AR38" s="16"/>
      <c r="AS38" s="16"/>
      <c r="AT38" s="16"/>
      <c r="AU38" s="16"/>
      <c r="AV38" s="16"/>
      <c r="AW38" s="16"/>
      <c r="AX38" s="16"/>
      <c r="AY38" s="16"/>
      <c r="AZ38" s="16"/>
      <c r="BA38" s="16"/>
      <c r="BB38" s="16"/>
      <c r="BC38" s="16"/>
      <c r="BD38" s="16"/>
      <c r="BG38" s="16"/>
      <c r="BH38" s="16"/>
      <c r="BI38" s="16"/>
      <c r="BJ38" s="16"/>
      <c r="BK38" s="16"/>
      <c r="BL38" s="16"/>
      <c r="BM38" s="16"/>
      <c r="BN38" s="16"/>
      <c r="BO38" s="16"/>
      <c r="BP38" s="16"/>
      <c r="BQ38" s="16"/>
      <c r="BR38" s="16"/>
      <c r="BS38" s="16"/>
      <c r="BT38" s="16"/>
      <c r="BU38" s="16"/>
      <c r="BV38" s="16"/>
      <c r="BW38" s="16"/>
      <c r="BX38" s="16"/>
      <c r="CA38" s="16"/>
      <c r="CB38" s="16"/>
      <c r="CC38" s="16"/>
      <c r="CD38" s="16"/>
      <c r="CE38" s="16"/>
      <c r="CF38" s="16"/>
      <c r="CG38" s="16"/>
      <c r="CH38" s="16"/>
      <c r="CI38" s="16"/>
      <c r="CJ38" s="16"/>
      <c r="CK38" s="16"/>
      <c r="CL38" s="16"/>
      <c r="CM38" s="16"/>
      <c r="CN38" s="16"/>
      <c r="CO38" s="16"/>
      <c r="CP38" s="16"/>
      <c r="CQ38" s="16"/>
      <c r="CR38" s="16"/>
    </row>
    <row r="39" spans="9:38" ht="11.25">
      <c r="I39" s="114" t="s">
        <v>20</v>
      </c>
      <c r="J39" s="114"/>
      <c r="K39" s="121"/>
      <c r="L39" s="121"/>
      <c r="M39" s="121"/>
      <c r="N39" s="158" t="s">
        <v>20</v>
      </c>
      <c r="O39" s="158"/>
      <c r="Q39" s="121"/>
      <c r="R39" s="121"/>
      <c r="S39" s="121"/>
      <c r="T39" s="121"/>
      <c r="U39" s="121"/>
      <c r="V39" s="121"/>
      <c r="W39" s="121"/>
      <c r="X39" s="121"/>
      <c r="Y39" s="121"/>
      <c r="Z39" s="121"/>
      <c r="AA39" s="121"/>
      <c r="AB39" s="121"/>
      <c r="AC39" s="121"/>
      <c r="AD39" s="121"/>
      <c r="AE39" s="121"/>
      <c r="AF39" s="114">
        <v>20</v>
      </c>
      <c r="AG39" s="114"/>
      <c r="AH39" s="114"/>
      <c r="AI39" s="148"/>
      <c r="AJ39" s="148"/>
      <c r="AK39" s="148"/>
      <c r="AL39" s="11" t="s">
        <v>3</v>
      </c>
    </row>
    <row r="40" ht="12" thickBot="1"/>
    <row r="41" spans="1:91" ht="3"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9"/>
    </row>
    <row r="42" spans="1:91" ht="11.25">
      <c r="A42" s="60" t="s">
        <v>247</v>
      </c>
      <c r="CM42" s="61"/>
    </row>
    <row r="43" spans="1:91" ht="11.25">
      <c r="A43" s="243"/>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244"/>
    </row>
    <row r="44" spans="1:91" s="14" customFormat="1" ht="8.25">
      <c r="A44" s="245" t="s">
        <v>289</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46"/>
    </row>
    <row r="45" spans="1:91" s="14" customFormat="1" ht="6" customHeight="1">
      <c r="A45" s="62"/>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63"/>
    </row>
    <row r="46" spans="1:91" ht="11.25">
      <c r="A46" s="243"/>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244"/>
    </row>
    <row r="47" spans="1:91" s="14" customFormat="1" ht="8.25">
      <c r="A47" s="245" t="s">
        <v>18</v>
      </c>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AH47" s="230" t="s">
        <v>19</v>
      </c>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46"/>
    </row>
    <row r="48" spans="1:91" ht="11.25">
      <c r="A48" s="60"/>
      <c r="CM48" s="61"/>
    </row>
    <row r="49" spans="1:91" ht="11.25">
      <c r="A49" s="249" t="s">
        <v>20</v>
      </c>
      <c r="B49" s="114"/>
      <c r="C49" s="121"/>
      <c r="D49" s="121"/>
      <c r="E49" s="121"/>
      <c r="F49" s="158" t="s">
        <v>20</v>
      </c>
      <c r="G49" s="158"/>
      <c r="I49" s="121"/>
      <c r="J49" s="121"/>
      <c r="K49" s="121"/>
      <c r="L49" s="121"/>
      <c r="M49" s="121"/>
      <c r="N49" s="121"/>
      <c r="O49" s="121"/>
      <c r="P49" s="121"/>
      <c r="Q49" s="121"/>
      <c r="R49" s="121"/>
      <c r="S49" s="121"/>
      <c r="T49" s="121"/>
      <c r="U49" s="121"/>
      <c r="V49" s="121"/>
      <c r="W49" s="121"/>
      <c r="X49" s="114">
        <v>20</v>
      </c>
      <c r="Y49" s="114"/>
      <c r="Z49" s="114"/>
      <c r="AA49" s="148"/>
      <c r="AB49" s="148"/>
      <c r="AC49" s="148"/>
      <c r="AD49" s="11" t="s">
        <v>3</v>
      </c>
      <c r="CM49" s="61"/>
    </row>
    <row r="50" spans="1:91" ht="3" customHeight="1" thickBot="1">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6"/>
    </row>
    <row r="51" spans="1:25" ht="11.25">
      <c r="A51" s="67"/>
      <c r="B51" s="67"/>
      <c r="C51" s="67"/>
      <c r="D51" s="67"/>
      <c r="E51" s="67"/>
      <c r="F51" s="67"/>
      <c r="G51" s="67"/>
      <c r="H51" s="67"/>
      <c r="I51" s="67"/>
      <c r="J51" s="67"/>
      <c r="K51" s="67"/>
      <c r="L51" s="67"/>
      <c r="M51" s="67"/>
      <c r="N51" s="67"/>
      <c r="O51" s="67"/>
      <c r="P51" s="67"/>
      <c r="Q51" s="67"/>
      <c r="R51" s="67"/>
      <c r="S51" s="67"/>
      <c r="T51" s="67"/>
      <c r="U51" s="67"/>
      <c r="V51" s="67"/>
      <c r="W51" s="67"/>
      <c r="X51" s="67"/>
      <c r="Y51" s="67"/>
    </row>
    <row r="52" s="7" customFormat="1" ht="12" customHeight="1">
      <c r="A52" s="40" t="s">
        <v>261</v>
      </c>
    </row>
    <row r="53" spans="1:161" s="7" customFormat="1" ht="40.5" customHeight="1">
      <c r="A53" s="247" t="s">
        <v>290</v>
      </c>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c r="BT53" s="248"/>
      <c r="BU53" s="248"/>
      <c r="BV53" s="248"/>
      <c r="BW53" s="248"/>
      <c r="BX53" s="248"/>
      <c r="BY53" s="248"/>
      <c r="BZ53" s="248"/>
      <c r="CA53" s="248"/>
      <c r="CB53" s="248"/>
      <c r="CC53" s="248"/>
      <c r="CD53" s="248"/>
      <c r="CE53" s="248"/>
      <c r="CF53" s="248"/>
      <c r="CG53" s="248"/>
      <c r="CH53" s="248"/>
      <c r="CI53" s="248"/>
      <c r="CJ53" s="248"/>
      <c r="CK53" s="248"/>
      <c r="CL53" s="248"/>
      <c r="CM53" s="248"/>
      <c r="CN53" s="248"/>
      <c r="CO53" s="248"/>
      <c r="CP53" s="248"/>
      <c r="CQ53" s="248"/>
      <c r="CR53" s="248"/>
      <c r="CS53" s="248"/>
      <c r="CT53" s="248"/>
      <c r="CU53" s="248"/>
      <c r="CV53" s="248"/>
      <c r="CW53" s="248"/>
      <c r="CX53" s="248"/>
      <c r="CY53" s="248"/>
      <c r="CZ53" s="248"/>
      <c r="DA53" s="248"/>
      <c r="DB53" s="248"/>
      <c r="DC53" s="248"/>
      <c r="DD53" s="248"/>
      <c r="DE53" s="248"/>
      <c r="DF53" s="248"/>
      <c r="DG53" s="248"/>
      <c r="DH53" s="248"/>
      <c r="DI53" s="248"/>
      <c r="DJ53" s="248"/>
      <c r="DK53" s="248"/>
      <c r="DL53" s="248"/>
      <c r="DM53" s="248"/>
      <c r="DN53" s="248"/>
      <c r="DO53" s="248"/>
      <c r="DP53" s="248"/>
      <c r="DQ53" s="248"/>
      <c r="DR53" s="248"/>
      <c r="DS53" s="248"/>
      <c r="DT53" s="248"/>
      <c r="DU53" s="248"/>
      <c r="DV53" s="248"/>
      <c r="DW53" s="248"/>
      <c r="DX53" s="248"/>
      <c r="DY53" s="248"/>
      <c r="DZ53" s="248"/>
      <c r="EA53" s="248"/>
      <c r="EB53" s="248"/>
      <c r="EC53" s="248"/>
      <c r="ED53" s="248"/>
      <c r="EE53" s="248"/>
      <c r="EF53" s="248"/>
      <c r="EG53" s="248"/>
      <c r="EH53" s="248"/>
      <c r="EI53" s="248"/>
      <c r="EJ53" s="248"/>
      <c r="EK53" s="248"/>
      <c r="EL53" s="248"/>
      <c r="EM53" s="248"/>
      <c r="EN53" s="248"/>
      <c r="EO53" s="248"/>
      <c r="EP53" s="248"/>
      <c r="EQ53" s="248"/>
      <c r="ER53" s="248"/>
      <c r="ES53" s="248"/>
      <c r="ET53" s="248"/>
      <c r="EU53" s="248"/>
      <c r="EV53" s="248"/>
      <c r="EW53" s="248"/>
      <c r="EX53" s="248"/>
      <c r="EY53" s="248"/>
      <c r="EZ53" s="248"/>
      <c r="FA53" s="248"/>
      <c r="FB53" s="248"/>
      <c r="FC53" s="248"/>
      <c r="FD53" s="248"/>
      <c r="FE53" s="248"/>
    </row>
    <row r="54" spans="1:161" s="7" customFormat="1" ht="20.25" customHeight="1">
      <c r="A54" s="183" t="s">
        <v>262</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row>
    <row r="55" s="7" customFormat="1" ht="11.25" customHeight="1">
      <c r="A55" s="40" t="s">
        <v>263</v>
      </c>
    </row>
    <row r="56" s="7" customFormat="1" ht="11.25" customHeight="1">
      <c r="A56" s="40" t="s">
        <v>264</v>
      </c>
    </row>
    <row r="57" s="7" customFormat="1" ht="11.25" customHeight="1">
      <c r="A57" s="40" t="s">
        <v>265</v>
      </c>
    </row>
    <row r="58" spans="1:161" s="7" customFormat="1" ht="20.25" customHeight="1">
      <c r="A58" s="247" t="s">
        <v>288</v>
      </c>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8"/>
      <c r="CH58" s="248"/>
      <c r="CI58" s="248"/>
      <c r="CJ58" s="248"/>
      <c r="CK58" s="248"/>
      <c r="CL58" s="248"/>
      <c r="CM58" s="248"/>
      <c r="CN58" s="248"/>
      <c r="CO58" s="248"/>
      <c r="CP58" s="248"/>
      <c r="CQ58" s="248"/>
      <c r="CR58" s="248"/>
      <c r="CS58" s="248"/>
      <c r="CT58" s="248"/>
      <c r="CU58" s="248"/>
      <c r="CV58" s="248"/>
      <c r="CW58" s="248"/>
      <c r="CX58" s="248"/>
      <c r="CY58" s="248"/>
      <c r="CZ58" s="248"/>
      <c r="DA58" s="248"/>
      <c r="DB58" s="248"/>
      <c r="DC58" s="248"/>
      <c r="DD58" s="248"/>
      <c r="DE58" s="248"/>
      <c r="DF58" s="248"/>
      <c r="DG58" s="248"/>
      <c r="DH58" s="248"/>
      <c r="DI58" s="248"/>
      <c r="DJ58" s="248"/>
      <c r="DK58" s="248"/>
      <c r="DL58" s="248"/>
      <c r="DM58" s="248"/>
      <c r="DN58" s="248"/>
      <c r="DO58" s="248"/>
      <c r="DP58" s="248"/>
      <c r="DQ58" s="248"/>
      <c r="DR58" s="248"/>
      <c r="DS58" s="248"/>
      <c r="DT58" s="248"/>
      <c r="DU58" s="248"/>
      <c r="DV58" s="248"/>
      <c r="DW58" s="248"/>
      <c r="DX58" s="248"/>
      <c r="DY58" s="248"/>
      <c r="DZ58" s="248"/>
      <c r="EA58" s="248"/>
      <c r="EB58" s="248"/>
      <c r="EC58" s="248"/>
      <c r="ED58" s="248"/>
      <c r="EE58" s="248"/>
      <c r="EF58" s="248"/>
      <c r="EG58" s="248"/>
      <c r="EH58" s="248"/>
      <c r="EI58" s="248"/>
      <c r="EJ58" s="248"/>
      <c r="EK58" s="248"/>
      <c r="EL58" s="248"/>
      <c r="EM58" s="248"/>
      <c r="EN58" s="248"/>
      <c r="EO58" s="248"/>
      <c r="EP58" s="248"/>
      <c r="EQ58" s="248"/>
      <c r="ER58" s="248"/>
      <c r="ES58" s="248"/>
      <c r="ET58" s="248"/>
      <c r="EU58" s="248"/>
      <c r="EV58" s="248"/>
      <c r="EW58" s="248"/>
      <c r="EX58" s="248"/>
      <c r="EY58" s="248"/>
      <c r="EZ58" s="248"/>
      <c r="FA58" s="248"/>
      <c r="FB58" s="248"/>
      <c r="FC58" s="248"/>
      <c r="FD58" s="248"/>
      <c r="FE58" s="248"/>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fitToHeight="0" fitToWidth="1" horizontalDpi="600" verticalDpi="600" orientation="landscape" paperSize="9" r:id="rId1"/>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P24" sqref="P24"/>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Лазарев</cp:lastModifiedBy>
  <cp:lastPrinted>2021-02-12T12:51:56Z</cp:lastPrinted>
  <dcterms:created xsi:type="dcterms:W3CDTF">2011-01-11T10:25:48Z</dcterms:created>
  <dcterms:modified xsi:type="dcterms:W3CDTF">2021-02-12T13:10:34Z</dcterms:modified>
  <cp:category/>
  <cp:version/>
  <cp:contentType/>
  <cp:contentStatus/>
</cp:coreProperties>
</file>