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1" i="1" l="1"/>
  <c r="J331" i="1"/>
  <c r="K331" i="1"/>
  <c r="H331" i="1"/>
  <c r="K19" i="1"/>
  <c r="I323" i="1" l="1"/>
  <c r="J323" i="1"/>
  <c r="K323" i="1"/>
  <c r="H323" i="1"/>
  <c r="I293" i="1"/>
  <c r="J293" i="1"/>
  <c r="K293" i="1"/>
  <c r="H293" i="1"/>
  <c r="I284" i="1"/>
  <c r="J284" i="1"/>
  <c r="K284" i="1"/>
  <c r="H284" i="1"/>
  <c r="F293" i="1"/>
  <c r="F284" i="1"/>
  <c r="F19" i="1"/>
  <c r="F45" i="1"/>
  <c r="F85" i="1"/>
  <c r="F93" i="1"/>
  <c r="F116" i="1"/>
  <c r="F149" i="1"/>
  <c r="F155" i="1"/>
  <c r="F188" i="1"/>
  <c r="F197" i="1"/>
  <c r="F229" i="1"/>
  <c r="F253" i="1"/>
  <c r="F261" i="1"/>
  <c r="I261" i="1"/>
  <c r="J261" i="1"/>
  <c r="K261" i="1"/>
  <c r="H261" i="1"/>
  <c r="I253" i="1"/>
  <c r="J253" i="1"/>
  <c r="K253" i="1"/>
  <c r="H253" i="1"/>
  <c r="I229" i="1"/>
  <c r="J229" i="1"/>
  <c r="K229" i="1"/>
  <c r="H229" i="1"/>
  <c r="I221" i="1"/>
  <c r="J221" i="1"/>
  <c r="K221" i="1"/>
  <c r="H221" i="1"/>
  <c r="I197" i="1"/>
  <c r="J197" i="1"/>
  <c r="K197" i="1"/>
  <c r="H197" i="1"/>
  <c r="I10" i="1"/>
  <c r="J10" i="1"/>
  <c r="K10" i="1"/>
  <c r="H10" i="1"/>
  <c r="I19" i="1"/>
  <c r="J19" i="1"/>
  <c r="H19" i="1"/>
  <c r="I53" i="1"/>
  <c r="J53" i="1"/>
  <c r="K53" i="1"/>
  <c r="H53" i="1"/>
  <c r="I93" i="1"/>
  <c r="J93" i="1"/>
  <c r="K93" i="1"/>
  <c r="H93" i="1"/>
  <c r="I123" i="1"/>
  <c r="J123" i="1"/>
  <c r="K123" i="1"/>
  <c r="H123" i="1"/>
  <c r="I155" i="1"/>
  <c r="J155" i="1"/>
  <c r="K155" i="1"/>
  <c r="H155" i="1"/>
  <c r="I149" i="1"/>
  <c r="J149" i="1"/>
  <c r="K149" i="1"/>
  <c r="H149" i="1"/>
  <c r="K188" i="1"/>
  <c r="J188" i="1"/>
  <c r="I188" i="1"/>
  <c r="H188" i="1"/>
  <c r="K116" i="1"/>
  <c r="J116" i="1"/>
  <c r="I116" i="1"/>
  <c r="H116" i="1"/>
  <c r="K85" i="1"/>
  <c r="J85" i="1"/>
  <c r="I85" i="1"/>
  <c r="H85" i="1"/>
  <c r="G123" i="1"/>
  <c r="G293" i="1" l="1"/>
  <c r="G149" i="1"/>
  <c r="G331" i="1" l="1"/>
  <c r="G229" i="1"/>
  <c r="G221" i="1"/>
  <c r="G188" i="1"/>
  <c r="G85" i="1"/>
  <c r="G19" i="1"/>
  <c r="G261" i="1"/>
  <c r="G197" i="1"/>
  <c r="G155" i="1" l="1"/>
  <c r="G93" i="1"/>
  <c r="G53" i="1"/>
  <c r="G323" i="1" l="1"/>
  <c r="G116" i="1"/>
  <c r="G10" i="1" l="1"/>
  <c r="G284" i="1"/>
  <c r="G253" i="1"/>
  <c r="G45" i="1"/>
</calcChain>
</file>

<file path=xl/sharedStrings.xml><?xml version="1.0" encoding="utf-8"?>
<sst xmlns="http://schemas.openxmlformats.org/spreadsheetml/2006/main" count="584" uniqueCount="133">
  <si>
    <t>Школа</t>
  </si>
  <si>
    <t>Меню 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</si>
  <si>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</si>
  <si>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</si>
  <si>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</si>
  <si>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</si>
  <si>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</si>
  <si>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</si>
  <si>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</si>
  <si>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</si>
  <si>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</si>
  <si>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</si>
  <si>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</si>
  <si>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</si>
  <si>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</si>
  <si>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200/10</t>
  </si>
  <si>
    <t>1 смена</t>
  </si>
  <si>
    <t>гор.напиток</t>
  </si>
  <si>
    <t>Бутерброд с сыром и маслом</t>
  </si>
  <si>
    <t>30/25/10</t>
  </si>
  <si>
    <t>Кофейный напиток с молоком</t>
  </si>
  <si>
    <t>Итого:</t>
  </si>
  <si>
    <t>1шт</t>
  </si>
  <si>
    <t>Обед</t>
  </si>
  <si>
    <t>закуска</t>
  </si>
  <si>
    <t>2 смена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</si>
  <si>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</si>
  <si>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</si>
  <si>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</si>
  <si>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</si>
  <si>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</si>
  <si>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</si>
  <si>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</si>
  <si>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бутерброд</t>
  </si>
  <si>
    <t>фрукт</t>
  </si>
  <si>
    <t>Запеканка из творога со сгущенным молоком</t>
  </si>
  <si>
    <t>140/30</t>
  </si>
  <si>
    <t>пр</t>
  </si>
  <si>
    <t xml:space="preserve">Хлеб пшеничный </t>
  </si>
  <si>
    <t>Масло сливочное</t>
  </si>
  <si>
    <t>Какао с молоком</t>
  </si>
  <si>
    <t>Фрукт</t>
  </si>
  <si>
    <t>71/70</t>
  </si>
  <si>
    <t>Свежие (соленые)  овощи порционно</t>
  </si>
  <si>
    <t xml:space="preserve">Тефтели из говядины с сметано-томатном соусе </t>
  </si>
  <si>
    <t>60/50</t>
  </si>
  <si>
    <t>Каша гречневая рассыпчатая с маслом</t>
  </si>
  <si>
    <t>30/30</t>
  </si>
  <si>
    <t>279/331</t>
  </si>
  <si>
    <t>Омлет натуральный с маслом</t>
  </si>
  <si>
    <t>140/10</t>
  </si>
  <si>
    <t>75/2</t>
  </si>
  <si>
    <t>Зеленый горошек консервированный (кукуруза)</t>
  </si>
  <si>
    <t>Чай с  сахаром и лимоном</t>
  </si>
  <si>
    <t>Суп молочный с вермишелью</t>
  </si>
  <si>
    <t>Фрукты (банан)</t>
  </si>
  <si>
    <t>Хлеб пшеничный</t>
  </si>
  <si>
    <t>1 шт</t>
  </si>
  <si>
    <t xml:space="preserve">Свежие(соленые) овощи порционно </t>
  </si>
  <si>
    <t>Сосиска отварная 1 шт</t>
  </si>
  <si>
    <t>Макароны отварные с маслом</t>
  </si>
  <si>
    <t>Зеленый горошек консервированный</t>
  </si>
  <si>
    <t xml:space="preserve">Курица отварная </t>
  </si>
  <si>
    <t>Рис  припущенный</t>
  </si>
  <si>
    <t xml:space="preserve">Чай с сахаром </t>
  </si>
  <si>
    <r>
      <t>Каша жидкая молочная (пшенная,  манная, ячневая, пшеничная</t>
    </r>
    <r>
      <rPr>
        <b/>
        <sz val="12"/>
        <color theme="1"/>
        <rFont val="Times New Roman"/>
        <family val="1"/>
        <charset val="204"/>
      </rPr>
      <t>, кукурузная</t>
    </r>
    <r>
      <rPr>
        <sz val="12"/>
        <color theme="1"/>
        <rFont val="Times New Roman"/>
        <family val="1"/>
        <charset val="204"/>
      </rPr>
      <t xml:space="preserve">, гречневая, рисовая, геркулесовая или смеси круп),  с маслом и </t>
    </r>
    <r>
      <rPr>
        <b/>
        <sz val="12"/>
        <color theme="1"/>
        <rFont val="Times New Roman"/>
        <family val="1"/>
        <charset val="204"/>
      </rPr>
      <t>бананом</t>
    </r>
  </si>
  <si>
    <t>70/71</t>
  </si>
  <si>
    <t>Свежие(соленые) овощи порционно помидор</t>
  </si>
  <si>
    <t>Пудинг из печени</t>
  </si>
  <si>
    <t>Фрукт мандарин</t>
  </si>
  <si>
    <t>1 шт.</t>
  </si>
  <si>
    <t>Свежие (соленые) овощи порционно (огурец)</t>
  </si>
  <si>
    <t>358/2</t>
  </si>
  <si>
    <t>Суфле рыбное</t>
  </si>
  <si>
    <t>Картофельное пюре</t>
  </si>
  <si>
    <t>Чай ягодный</t>
  </si>
  <si>
    <t>578/2</t>
  </si>
  <si>
    <t>Иогурт "Нежный"  1/2%</t>
  </si>
  <si>
    <t>Суп картофельный с бобовыми (гороховый)</t>
  </si>
  <si>
    <t>438/2</t>
  </si>
  <si>
    <t xml:space="preserve">Мясо птицы тушеное с овощами </t>
  </si>
  <si>
    <t>Макаронные изделия отварные с маслом</t>
  </si>
  <si>
    <t>ТТК982</t>
  </si>
  <si>
    <t>Напиток фруктово-ягодный</t>
  </si>
  <si>
    <t>Хлеб  ржаной</t>
  </si>
  <si>
    <t xml:space="preserve">Щи из свежей капусты  со сметанной </t>
  </si>
  <si>
    <t>200/8</t>
  </si>
  <si>
    <t xml:space="preserve">Котлета, рубленная из птицы с маслом </t>
  </si>
  <si>
    <t>80/10</t>
  </si>
  <si>
    <t>Компот из смеси сухофруктов</t>
  </si>
  <si>
    <t>Тефтели из говядины  с сметано-томатным соусом</t>
  </si>
  <si>
    <t>Каша  гречневая рассыпчатая с маслом</t>
  </si>
  <si>
    <t>Напиток из плодов шиповника</t>
  </si>
  <si>
    <t xml:space="preserve">Суп лапша домашняя с картофелем </t>
  </si>
  <si>
    <t>Свежие(соленые) овощи порционно</t>
  </si>
  <si>
    <t>Борщ с капустой свежей и картофелем со сметаной</t>
  </si>
  <si>
    <t>Плов из мяса птицы</t>
  </si>
  <si>
    <t>Напиток поливитаминный «Витошка»</t>
  </si>
  <si>
    <t>Суп картофельный с рыбными консервами</t>
  </si>
  <si>
    <t>Жаркое по-домашнему</t>
  </si>
  <si>
    <t>Щи  из свежей капусты со сметаной</t>
  </si>
  <si>
    <t>Курица , отварная</t>
  </si>
  <si>
    <t>587/2</t>
  </si>
  <si>
    <t>Напиток из смородины</t>
  </si>
  <si>
    <t>Суп из овощей с брокколи и сметаной</t>
  </si>
  <si>
    <t>268/331</t>
  </si>
  <si>
    <t>Биточек из говядины в сметано-томатном соусе</t>
  </si>
  <si>
    <t>Каша  гречневая  рассыпчатая с маслом</t>
  </si>
  <si>
    <t>60/30</t>
  </si>
  <si>
    <t>Суп картофельный с бобовыми (горох)</t>
  </si>
  <si>
    <t>Рассольник ленинградский  со сметаной</t>
  </si>
  <si>
    <t xml:space="preserve">Суфле рыбные </t>
  </si>
  <si>
    <t>Сок в ассортименте</t>
  </si>
  <si>
    <t xml:space="preserve">Цикличное меню на 10 дней
для обеспечения питанием детей, обучающихся по программе начального образования с 1-4 класса, за исключением обучающихся с ОВЗ
из расчета 91,53 рублей ( завтрак или обед ) в день .
</t>
  </si>
  <si>
    <t>Заведующая столовой _____________</t>
  </si>
  <si>
    <t xml:space="preserve">      Директор школы       ________________</t>
  </si>
  <si>
    <t xml:space="preserve">Свежие (соленые) овощи порционно </t>
  </si>
  <si>
    <t xml:space="preserve">Меню 
для обеспечения питанием детей, обучающихся по программе начального образования с 1-4 класса, за исключением обучающихся с ОВЗ
из расчета 91,53 рублей ( завтрак или обед ) в день .
</t>
  </si>
  <si>
    <t xml:space="preserve"> Меню 
для обеспечения питанием детей, обучающихся по программе начального образования с 1-4 класса, за исключением обучающихся с ОВЗ
из расчета 91,53 рублей ( завтрак или обед ) в день .
</t>
  </si>
  <si>
    <t xml:space="preserve">Каша молочная с маслом (пшенная, манная, ячневая, пшеничная, кукурузная, рисовая, овсяная) </t>
  </si>
  <si>
    <t xml:space="preserve">Фрукт </t>
  </si>
  <si>
    <t>Фруктовые батончики витаминизированные "Фрутилад "в ассортименте" 30г</t>
  </si>
  <si>
    <t>0.2</t>
  </si>
  <si>
    <t>0.04</t>
  </si>
  <si>
    <t>0.75</t>
  </si>
  <si>
    <t>170.4</t>
  </si>
  <si>
    <t>Гематоген витаминизироыванный 35г</t>
  </si>
  <si>
    <t>Рис припущенный</t>
  </si>
  <si>
    <t>Фруктовый батончик "Фрутилад"</t>
  </si>
  <si>
    <t>415/2</t>
  </si>
  <si>
    <t>кисломол.</t>
  </si>
  <si>
    <t>напиток</t>
  </si>
  <si>
    <t>МБОУ "Кисловская СОШ" Томского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</si>
</sst>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5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1" fillId="2" borderId="9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8" fillId="2" borderId="0" xfId="0" applyFont="1" applyFill="1"/>
    <xf numFmtId="49" fontId="8" fillId="2" borderId="4" xfId="0" applyNumberFormat="1" applyFont="1" applyFill="1" applyBorder="1" applyProtection="1">
      <protection locked="0"/>
    </xf>
    <xf numFmtId="0" fontId="8" fillId="2" borderId="3" xfId="0" applyFont="1" applyFill="1" applyBorder="1"/>
    <xf numFmtId="14" fontId="8" fillId="2" borderId="4" xfId="0" applyNumberFormat="1" applyFont="1" applyFill="1" applyBorder="1" applyProtection="1">
      <protection locked="0"/>
    </xf>
    <xf numFmtId="0" fontId="8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9" xfId="0" applyFont="1" applyFill="1" applyBorder="1"/>
    <xf numFmtId="0" fontId="8" fillId="2" borderId="4" xfId="0" applyFont="1" applyFill="1" applyBorder="1"/>
    <xf numFmtId="0" fontId="8" fillId="2" borderId="4" xfId="0" applyFont="1" applyFill="1" applyBorder="1" applyAlignment="1">
      <alignment horizontal="center" wrapText="1"/>
    </xf>
    <xf numFmtId="0" fontId="8" fillId="2" borderId="22" xfId="0" applyFont="1" applyFill="1" applyBorder="1"/>
    <xf numFmtId="0" fontId="8" fillId="2" borderId="18" xfId="0" applyFont="1" applyFill="1" applyBorder="1"/>
    <xf numFmtId="0" fontId="8" fillId="2" borderId="0" xfId="0" applyFont="1" applyFill="1" applyBorder="1"/>
    <xf numFmtId="0" fontId="8" fillId="2" borderId="9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1" fontId="8" fillId="2" borderId="0" xfId="0" applyNumberFormat="1" applyFont="1" applyFill="1" applyBorder="1" applyProtection="1">
      <protection locked="0"/>
    </xf>
    <xf numFmtId="2" fontId="8" fillId="2" borderId="0" xfId="0" applyNumberFormat="1" applyFont="1" applyFill="1" applyBorder="1" applyProtection="1">
      <protection locked="0"/>
    </xf>
    <xf numFmtId="2" fontId="3" fillId="2" borderId="4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2" borderId="17" xfId="0" applyFont="1" applyFill="1" applyBorder="1" applyProtection="1">
      <protection locked="0"/>
    </xf>
    <xf numFmtId="0" fontId="9" fillId="2" borderId="17" xfId="0" applyFont="1" applyFill="1" applyBorder="1"/>
    <xf numFmtId="0" fontId="9" fillId="2" borderId="17" xfId="0" applyFont="1" applyFill="1" applyBorder="1" applyAlignment="1" applyProtection="1">
      <alignment wrapText="1"/>
      <protection locked="0"/>
    </xf>
    <xf numFmtId="1" fontId="9" fillId="2" borderId="17" xfId="0" applyNumberFormat="1" applyFont="1" applyFill="1" applyBorder="1" applyProtection="1">
      <protection locked="0"/>
    </xf>
    <xf numFmtId="2" fontId="9" fillId="2" borderId="17" xfId="0" applyNumberFormat="1" applyFont="1" applyFill="1" applyBorder="1" applyProtection="1">
      <protection locked="0"/>
    </xf>
    <xf numFmtId="0" fontId="9" fillId="2" borderId="12" xfId="0" applyFont="1" applyFill="1" applyBorder="1" applyProtection="1">
      <protection locked="0"/>
    </xf>
    <xf numFmtId="0" fontId="9" fillId="2" borderId="12" xfId="0" applyFont="1" applyFill="1" applyBorder="1"/>
    <xf numFmtId="0" fontId="9" fillId="2" borderId="12" xfId="0" applyFont="1" applyFill="1" applyBorder="1" applyAlignment="1" applyProtection="1">
      <alignment wrapText="1"/>
      <protection locked="0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0" fontId="3" fillId="2" borderId="0" xfId="0" applyFont="1" applyFill="1" applyAlignment="1">
      <alignment horizontal="left" vertical="center"/>
    </xf>
    <xf numFmtId="0" fontId="8" fillId="2" borderId="9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2" fontId="8" fillId="2" borderId="9" xfId="0" applyNumberFormat="1" applyFont="1" applyFill="1" applyBorder="1" applyAlignment="1" applyProtection="1">
      <alignment horizontal="center" vertical="center"/>
      <protection locked="0"/>
    </xf>
    <xf numFmtId="2" fontId="8" fillId="2" borderId="10" xfId="0" applyNumberFormat="1" applyFont="1" applyFill="1" applyBorder="1" applyAlignment="1" applyProtection="1">
      <alignment horizontal="center" vertical="center"/>
      <protection locked="0"/>
    </xf>
    <xf numFmtId="2" fontId="8" fillId="2" borderId="4" xfId="0" applyNumberFormat="1" applyFont="1" applyFill="1" applyBorder="1" applyAlignment="1" applyProtection="1">
      <alignment horizontal="center" vertical="center"/>
      <protection locked="0"/>
    </xf>
    <xf numFmtId="2" fontId="8" fillId="2" borderId="11" xfId="0" applyNumberFormat="1" applyFont="1" applyFill="1" applyBorder="1" applyAlignment="1" applyProtection="1">
      <alignment horizontal="center" vertical="center"/>
      <protection locked="0"/>
    </xf>
    <xf numFmtId="2" fontId="9" fillId="2" borderId="12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/>
    </xf>
    <xf numFmtId="2" fontId="8" fillId="2" borderId="11" xfId="0" applyNumberFormat="1" applyFont="1" applyFill="1" applyBorder="1" applyAlignment="1">
      <alignment horizontal="center" vertical="center"/>
    </xf>
    <xf numFmtId="2" fontId="8" fillId="2" borderId="18" xfId="0" applyNumberFormat="1" applyFont="1" applyFill="1" applyBorder="1" applyAlignment="1" applyProtection="1">
      <alignment horizontal="center" vertical="center"/>
      <protection locked="0"/>
    </xf>
    <xf numFmtId="2" fontId="8" fillId="2" borderId="19" xfId="0" applyNumberFormat="1" applyFont="1" applyFill="1" applyBorder="1" applyAlignment="1" applyProtection="1">
      <alignment horizontal="center" vertical="center"/>
      <protection locked="0"/>
    </xf>
    <xf numFmtId="2" fontId="8" fillId="2" borderId="25" xfId="0" applyNumberFormat="1" applyFont="1" applyFill="1" applyBorder="1" applyAlignment="1" applyProtection="1">
      <alignment horizontal="center" vertical="center"/>
      <protection locked="0"/>
    </xf>
    <xf numFmtId="2" fontId="8" fillId="2" borderId="3" xfId="0" applyNumberFormat="1" applyFont="1" applyFill="1" applyBorder="1" applyAlignment="1" applyProtection="1">
      <alignment horizontal="center" vertical="center"/>
      <protection locked="0"/>
    </xf>
    <xf numFmtId="2" fontId="8" fillId="2" borderId="28" xfId="0" applyNumberFormat="1" applyFont="1" applyFill="1" applyBorder="1" applyAlignment="1" applyProtection="1">
      <alignment horizontal="center" vertical="center"/>
      <protection locked="0"/>
    </xf>
    <xf numFmtId="2" fontId="8" fillId="2" borderId="14" xfId="0" applyNumberFormat="1" applyFont="1" applyFill="1" applyBorder="1" applyAlignment="1" applyProtection="1">
      <alignment horizontal="center" vertical="center"/>
      <protection locked="0"/>
    </xf>
    <xf numFmtId="2" fontId="8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>
      <alignment horizontal="center" vertical="center" wrapText="1"/>
    </xf>
    <xf numFmtId="2" fontId="9" fillId="2" borderId="12" xfId="0" applyNumberFormat="1" applyFont="1" applyFill="1" applyBorder="1" applyAlignment="1" applyProtection="1">
      <alignment horizontal="center" vertical="center"/>
      <protection locked="0"/>
    </xf>
    <xf numFmtId="2" fontId="9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>
      <alignment horizontal="center"/>
    </xf>
    <xf numFmtId="0" fontId="9" fillId="2" borderId="12" xfId="0" applyFont="1" applyFill="1" applyBorder="1" applyAlignment="1" applyProtection="1">
      <alignment horizontal="center" wrapText="1"/>
      <protection locked="0"/>
    </xf>
    <xf numFmtId="1" fontId="9" fillId="2" borderId="12" xfId="0" applyNumberFormat="1" applyFont="1" applyFill="1" applyBorder="1" applyAlignment="1" applyProtection="1">
      <alignment horizontal="center"/>
      <protection locked="0"/>
    </xf>
    <xf numFmtId="2" fontId="9" fillId="2" borderId="26" xfId="0" applyNumberFormat="1" applyFont="1" applyFill="1" applyBorder="1" applyAlignment="1" applyProtection="1">
      <alignment horizontal="center" vertical="center"/>
      <protection locked="0"/>
    </xf>
    <xf numFmtId="49" fontId="8" fillId="2" borderId="9" xfId="0" applyNumberFormat="1" applyFont="1" applyFill="1" applyBorder="1" applyProtection="1">
      <protection locked="0"/>
    </xf>
    <xf numFmtId="0" fontId="8" fillId="2" borderId="25" xfId="0" applyFont="1" applyFill="1" applyBorder="1"/>
    <xf numFmtId="0" fontId="4" fillId="2" borderId="0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2" fontId="9" fillId="2" borderId="13" xfId="0" applyNumberFormat="1" applyFont="1" applyFill="1" applyBorder="1" applyAlignment="1" applyProtection="1">
      <alignment horizontal="center"/>
      <protection locked="0"/>
    </xf>
    <xf numFmtId="2" fontId="9" fillId="2" borderId="17" xfId="0" applyNumberFormat="1" applyFont="1" applyFill="1" applyBorder="1" applyAlignment="1" applyProtection="1">
      <alignment horizontal="center" vertical="center"/>
      <protection locked="0"/>
    </xf>
    <xf numFmtId="2" fontId="9" fillId="2" borderId="36" xfId="0" applyNumberFormat="1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8" fillId="2" borderId="3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protection locked="0"/>
    </xf>
    <xf numFmtId="0" fontId="8" fillId="2" borderId="2" xfId="0" applyFont="1" applyFill="1" applyBorder="1" applyAlignment="1" applyProtection="1">
      <protection locked="0"/>
    </xf>
    <xf numFmtId="0" fontId="8" fillId="2" borderId="3" xfId="0" applyFont="1" applyFill="1" applyBorder="1" applyAlignment="1" applyProtection="1">
      <protection locked="0"/>
    </xf>
    <xf numFmtId="0" fontId="4" fillId="2" borderId="27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 applyProtection="1">
      <protection locked="0"/>
    </xf>
    <xf numFmtId="0" fontId="8" fillId="2" borderId="34" xfId="0" applyFont="1" applyFill="1" applyBorder="1" applyAlignment="1" applyProtection="1">
      <protection locked="0"/>
    </xf>
    <xf numFmtId="0" fontId="8" fillId="2" borderId="25" xfId="0" applyFont="1" applyFill="1" applyBorder="1" applyAlignment="1" applyProtection="1">
      <protection locked="0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8" fillId="2" borderId="39" xfId="0" applyFont="1" applyFill="1" applyBorder="1" applyAlignment="1">
      <alignment vertical="center"/>
    </xf>
    <xf numFmtId="0" fontId="8" fillId="2" borderId="40" xfId="0" applyFont="1" applyFill="1" applyBorder="1" applyAlignment="1">
      <alignment vertical="center"/>
    </xf>
    <xf numFmtId="0" fontId="8" fillId="2" borderId="41" xfId="0" applyFont="1" applyFill="1" applyBorder="1" applyAlignment="1">
      <alignment vertical="center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9"/>
  <sheetViews>
    <sheetView tabSelected="1" showWhiteSpace="0" view="pageLayout" topLeftCell="A302" zoomScale="95" zoomScaleNormal="100" zoomScalePageLayoutView="95" workbookViewId="0">
      <selection activeCell="C313" sqref="C313:E313"/>
    </sheetView>
  </sheetViews>
  <sheetFormatPr defaultRowHeight="14.4" x14ac:dyDescent="0.3"/>
  <cols>
    <col min="1" max="1" width="7.33203125" customWidth="1"/>
    <col min="2" max="2" width="8" customWidth="1"/>
    <col min="3" max="3" width="10" customWidth="1"/>
    <col min="4" max="4" width="6.88671875" customWidth="1"/>
    <col min="5" max="5" width="24.88671875" customWidth="1"/>
    <col min="6" max="7" width="7.33203125" customWidth="1"/>
    <col min="8" max="8" width="8" customWidth="1"/>
    <col min="9" max="10" width="6.88671875" customWidth="1"/>
    <col min="11" max="11" width="10.109375" bestFit="1" customWidth="1"/>
  </cols>
  <sheetData>
    <row r="1" spans="1:11" ht="114" customHeight="1" x14ac:dyDescent="0.3">
      <c r="A1" s="26"/>
      <c r="B1" s="146" t="s">
        <v>113</v>
      </c>
      <c r="C1" s="147"/>
      <c r="D1" s="147"/>
      <c r="E1" s="147"/>
      <c r="F1" s="147"/>
      <c r="G1" s="147"/>
      <c r="H1" s="147"/>
      <c r="I1" s="147"/>
      <c r="J1" s="148"/>
      <c r="K1" s="26"/>
    </row>
    <row r="2" spans="1:1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3">
      <c r="A3" s="26">
        <v>1</v>
      </c>
      <c r="B3" s="26" t="s">
        <v>0</v>
      </c>
      <c r="C3" s="122" t="s">
        <v>132</v>
      </c>
      <c r="D3" s="123"/>
      <c r="E3" s="124"/>
      <c r="F3" s="26"/>
      <c r="G3" s="27" t="s">
        <v>1</v>
      </c>
      <c r="H3" s="28"/>
      <c r="I3" s="26"/>
      <c r="J3" s="26" t="s">
        <v>2</v>
      </c>
      <c r="K3" s="29"/>
    </row>
    <row r="4" spans="1:11" ht="15" thickBot="1" x14ac:dyDescent="0.3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8.2" thickBot="1" x14ac:dyDescent="0.35">
      <c r="A5" s="155" t="s">
        <v>3</v>
      </c>
      <c r="B5" s="156"/>
      <c r="C5" s="63" t="s">
        <v>4</v>
      </c>
      <c r="D5" s="63" t="s">
        <v>5</v>
      </c>
      <c r="E5" s="63" t="s">
        <v>6</v>
      </c>
      <c r="F5" s="46" t="s">
        <v>7</v>
      </c>
      <c r="G5" s="63" t="s">
        <v>8</v>
      </c>
      <c r="H5" s="46" t="s">
        <v>9</v>
      </c>
      <c r="I5" s="63" t="s">
        <v>10</v>
      </c>
      <c r="J5" s="63" t="s">
        <v>11</v>
      </c>
      <c r="K5" s="47" t="s">
        <v>12</v>
      </c>
    </row>
    <row r="6" spans="1:11" ht="83.25" customHeight="1" x14ac:dyDescent="0.3">
      <c r="A6" s="149" t="s">
        <v>16</v>
      </c>
      <c r="B6" s="152" t="s">
        <v>13</v>
      </c>
      <c r="C6" s="59" t="s">
        <v>14</v>
      </c>
      <c r="D6" s="7">
        <v>173</v>
      </c>
      <c r="E6" s="6" t="s">
        <v>119</v>
      </c>
      <c r="F6" s="7" t="s">
        <v>15</v>
      </c>
      <c r="G6" s="69">
        <v>21.5</v>
      </c>
      <c r="H6" s="64">
        <v>304.60000000000002</v>
      </c>
      <c r="I6" s="64">
        <v>8.6</v>
      </c>
      <c r="J6" s="64">
        <v>11.4</v>
      </c>
      <c r="K6" s="65">
        <v>44.2</v>
      </c>
    </row>
    <row r="7" spans="1:11" ht="41.25" customHeight="1" x14ac:dyDescent="0.3">
      <c r="A7" s="150"/>
      <c r="B7" s="153"/>
      <c r="C7" s="60" t="s">
        <v>33</v>
      </c>
      <c r="D7" s="3">
        <v>3</v>
      </c>
      <c r="E7" s="2" t="s">
        <v>18</v>
      </c>
      <c r="F7" s="3" t="s">
        <v>19</v>
      </c>
      <c r="G7" s="45">
        <v>24</v>
      </c>
      <c r="H7" s="66">
        <v>167</v>
      </c>
      <c r="I7" s="66">
        <v>5.9</v>
      </c>
      <c r="J7" s="66">
        <v>8.8000000000000007</v>
      </c>
      <c r="K7" s="67">
        <v>15.6</v>
      </c>
    </row>
    <row r="8" spans="1:11" ht="31.5" customHeight="1" x14ac:dyDescent="0.3">
      <c r="A8" s="150"/>
      <c r="B8" s="153"/>
      <c r="C8" s="97" t="s">
        <v>17</v>
      </c>
      <c r="D8" s="3">
        <v>379</v>
      </c>
      <c r="E8" s="2" t="s">
        <v>20</v>
      </c>
      <c r="F8" s="3">
        <v>200</v>
      </c>
      <c r="G8" s="45">
        <v>12.5</v>
      </c>
      <c r="H8" s="66">
        <v>90.8</v>
      </c>
      <c r="I8" s="66">
        <v>3.8</v>
      </c>
      <c r="J8" s="66">
        <v>3.5</v>
      </c>
      <c r="K8" s="67">
        <v>12.4</v>
      </c>
    </row>
    <row r="9" spans="1:11" ht="23.25" customHeight="1" x14ac:dyDescent="0.3">
      <c r="A9" s="150"/>
      <c r="B9" s="153"/>
      <c r="C9" s="2" t="s">
        <v>34</v>
      </c>
      <c r="D9" s="3">
        <v>338</v>
      </c>
      <c r="E9" s="8" t="s">
        <v>120</v>
      </c>
      <c r="F9" s="3" t="s">
        <v>22</v>
      </c>
      <c r="G9" s="45">
        <v>33.53</v>
      </c>
      <c r="H9" s="66">
        <v>52</v>
      </c>
      <c r="I9" s="66">
        <v>0.4</v>
      </c>
      <c r="J9" s="66">
        <v>0</v>
      </c>
      <c r="K9" s="67">
        <v>12.6</v>
      </c>
    </row>
    <row r="10" spans="1:11" ht="16.2" thickBot="1" x14ac:dyDescent="0.35">
      <c r="A10" s="36"/>
      <c r="B10" s="9" t="s">
        <v>21</v>
      </c>
      <c r="C10" s="9"/>
      <c r="D10" s="9"/>
      <c r="E10" s="9"/>
      <c r="F10" s="9">
        <v>575</v>
      </c>
      <c r="G10" s="70">
        <f>SUM(G6:G9)</f>
        <v>91.53</v>
      </c>
      <c r="H10" s="68">
        <f>SUM(H6:H9)</f>
        <v>614.4</v>
      </c>
      <c r="I10" s="68">
        <f t="shared" ref="I10:K10" si="0">SUM(I6:I9)</f>
        <v>18.7</v>
      </c>
      <c r="J10" s="68">
        <f t="shared" si="0"/>
        <v>23.700000000000003</v>
      </c>
      <c r="K10" s="94">
        <f t="shared" si="0"/>
        <v>84.8</v>
      </c>
    </row>
    <row r="11" spans="1:11" ht="46.8" x14ac:dyDescent="0.3">
      <c r="A11" s="149" t="s">
        <v>25</v>
      </c>
      <c r="B11" s="133" t="s">
        <v>23</v>
      </c>
      <c r="C11" s="39" t="s">
        <v>24</v>
      </c>
      <c r="D11" s="19" t="s">
        <v>42</v>
      </c>
      <c r="E11" s="20" t="s">
        <v>71</v>
      </c>
      <c r="F11" s="19">
        <v>50</v>
      </c>
      <c r="G11" s="71">
        <v>6.03</v>
      </c>
      <c r="H11" s="64">
        <v>5.7</v>
      </c>
      <c r="I11" s="64">
        <v>0.2</v>
      </c>
      <c r="J11" s="64">
        <v>0.04</v>
      </c>
      <c r="K11" s="65">
        <v>0.75</v>
      </c>
    </row>
    <row r="12" spans="1:11" ht="31.2" x14ac:dyDescent="0.3">
      <c r="A12" s="150"/>
      <c r="B12" s="154"/>
      <c r="C12" s="40" t="s">
        <v>26</v>
      </c>
      <c r="D12" s="3">
        <v>102</v>
      </c>
      <c r="E12" s="2" t="s">
        <v>78</v>
      </c>
      <c r="F12" s="3">
        <v>200</v>
      </c>
      <c r="G12" s="45">
        <v>10</v>
      </c>
      <c r="H12" s="66">
        <v>112.8</v>
      </c>
      <c r="I12" s="66">
        <v>5.15</v>
      </c>
      <c r="J12" s="66">
        <v>3.6</v>
      </c>
      <c r="K12" s="67">
        <v>14.88</v>
      </c>
    </row>
    <row r="13" spans="1:11" ht="31.2" x14ac:dyDescent="0.3">
      <c r="A13" s="150"/>
      <c r="B13" s="154"/>
      <c r="C13" s="40" t="s">
        <v>27</v>
      </c>
      <c r="D13" s="3" t="s">
        <v>79</v>
      </c>
      <c r="E13" s="2" t="s">
        <v>80</v>
      </c>
      <c r="F13" s="3">
        <v>100</v>
      </c>
      <c r="G13" s="45">
        <v>41</v>
      </c>
      <c r="H13" s="66">
        <v>323.2</v>
      </c>
      <c r="I13" s="66">
        <v>17.2</v>
      </c>
      <c r="J13" s="66">
        <v>26.72</v>
      </c>
      <c r="K13" s="67">
        <v>5.5</v>
      </c>
    </row>
    <row r="14" spans="1:11" ht="31.2" x14ac:dyDescent="0.3">
      <c r="A14" s="150"/>
      <c r="B14" s="154"/>
      <c r="C14" s="40" t="s">
        <v>28</v>
      </c>
      <c r="D14" s="3">
        <v>203</v>
      </c>
      <c r="E14" s="2" t="s">
        <v>81</v>
      </c>
      <c r="F14" s="3">
        <v>150</v>
      </c>
      <c r="G14" s="45">
        <v>8</v>
      </c>
      <c r="H14" s="66">
        <v>201.9</v>
      </c>
      <c r="I14" s="66">
        <v>5.4</v>
      </c>
      <c r="J14" s="66">
        <v>6.3</v>
      </c>
      <c r="K14" s="67">
        <v>39.75</v>
      </c>
    </row>
    <row r="15" spans="1:11" ht="31.2" x14ac:dyDescent="0.3">
      <c r="A15" s="150"/>
      <c r="B15" s="154"/>
      <c r="C15" s="3" t="s">
        <v>131</v>
      </c>
      <c r="D15" s="3" t="s">
        <v>82</v>
      </c>
      <c r="E15" s="8" t="s">
        <v>83</v>
      </c>
      <c r="F15" s="3">
        <v>200</v>
      </c>
      <c r="G15" s="45">
        <v>6.5</v>
      </c>
      <c r="H15" s="66">
        <v>90.36</v>
      </c>
      <c r="I15" s="66">
        <v>0.11</v>
      </c>
      <c r="J15" s="66">
        <v>0.08</v>
      </c>
      <c r="K15" s="67">
        <v>21.27</v>
      </c>
    </row>
    <row r="16" spans="1:11" ht="15.6" x14ac:dyDescent="0.3">
      <c r="A16" s="150"/>
      <c r="B16" s="154"/>
      <c r="C16" s="3" t="s">
        <v>30</v>
      </c>
      <c r="D16" s="3" t="s">
        <v>37</v>
      </c>
      <c r="E16" s="8" t="s">
        <v>56</v>
      </c>
      <c r="F16" s="3">
        <v>30</v>
      </c>
      <c r="G16" s="45">
        <v>1.5</v>
      </c>
      <c r="H16" s="72">
        <v>82</v>
      </c>
      <c r="I16" s="72">
        <v>2.5</v>
      </c>
      <c r="J16" s="72">
        <v>0.3</v>
      </c>
      <c r="K16" s="73">
        <v>16.8</v>
      </c>
    </row>
    <row r="17" spans="1:11" ht="31.2" x14ac:dyDescent="0.3">
      <c r="A17" s="150"/>
      <c r="B17" s="154"/>
      <c r="C17" s="3" t="s">
        <v>31</v>
      </c>
      <c r="D17" s="3" t="s">
        <v>37</v>
      </c>
      <c r="E17" s="8" t="s">
        <v>84</v>
      </c>
      <c r="F17" s="3">
        <v>30</v>
      </c>
      <c r="G17" s="45">
        <v>1.5</v>
      </c>
      <c r="H17" s="72">
        <v>70.14</v>
      </c>
      <c r="I17" s="72">
        <v>2.37</v>
      </c>
      <c r="J17" s="72">
        <v>0.3</v>
      </c>
      <c r="K17" s="73">
        <v>14.4</v>
      </c>
    </row>
    <row r="18" spans="1:11" ht="15.6" x14ac:dyDescent="0.3">
      <c r="A18" s="150"/>
      <c r="B18" s="154"/>
      <c r="C18" s="3" t="s">
        <v>34</v>
      </c>
      <c r="D18" s="3">
        <v>338</v>
      </c>
      <c r="E18" s="2" t="s">
        <v>41</v>
      </c>
      <c r="F18" s="3" t="s">
        <v>22</v>
      </c>
      <c r="G18" s="45">
        <v>17</v>
      </c>
      <c r="H18" s="72">
        <v>52</v>
      </c>
      <c r="I18" s="72">
        <v>0.4</v>
      </c>
      <c r="J18" s="72">
        <v>0</v>
      </c>
      <c r="K18" s="73">
        <v>12.6</v>
      </c>
    </row>
    <row r="19" spans="1:11" ht="16.2" thickBot="1" x14ac:dyDescent="0.35">
      <c r="A19" s="151"/>
      <c r="B19" s="9" t="s">
        <v>21</v>
      </c>
      <c r="C19" s="9"/>
      <c r="D19" s="9"/>
      <c r="E19" s="9"/>
      <c r="F19" s="9">
        <f>50+200+100+150+200+60+100</f>
        <v>860</v>
      </c>
      <c r="G19" s="9">
        <f>SUM(G11:G18)</f>
        <v>91.53</v>
      </c>
      <c r="H19" s="68">
        <f>SUM(H11:H18)</f>
        <v>938.1</v>
      </c>
      <c r="I19" s="68">
        <f t="shared" ref="I19:J19" si="1">SUM(I11:I18)</f>
        <v>33.33</v>
      </c>
      <c r="J19" s="68">
        <f t="shared" si="1"/>
        <v>37.339999999999989</v>
      </c>
      <c r="K19" s="94">
        <f>SUM(K11:K18)</f>
        <v>125.95</v>
      </c>
    </row>
    <row r="20" spans="1:11" x14ac:dyDescent="0.3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x14ac:dyDescent="0.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5.6" x14ac:dyDescent="0.3">
      <c r="A22" s="26"/>
      <c r="B22" s="108" t="s">
        <v>114</v>
      </c>
      <c r="C22" s="108"/>
      <c r="D22" s="108"/>
      <c r="E22" s="108"/>
      <c r="F22" s="108"/>
      <c r="G22" s="108"/>
      <c r="H22" s="108"/>
      <c r="I22" s="108"/>
      <c r="J22" s="108"/>
      <c r="K22" s="26"/>
    </row>
    <row r="23" spans="1:11" ht="15.6" x14ac:dyDescent="0.3">
      <c r="A23" s="26"/>
      <c r="B23" s="12"/>
      <c r="C23" s="12"/>
      <c r="D23" s="12"/>
      <c r="E23" s="12"/>
      <c r="F23" s="12"/>
      <c r="G23" s="12"/>
      <c r="H23" s="12"/>
      <c r="I23" s="12"/>
      <c r="J23" s="12"/>
      <c r="K23" s="26"/>
    </row>
    <row r="24" spans="1:11" ht="15.6" x14ac:dyDescent="0.3">
      <c r="A24" s="26"/>
      <c r="B24" s="108" t="s">
        <v>115</v>
      </c>
      <c r="C24" s="108"/>
      <c r="D24" s="108"/>
      <c r="E24" s="108"/>
      <c r="F24" s="108"/>
      <c r="G24" s="108"/>
      <c r="H24" s="108"/>
      <c r="I24" s="108"/>
      <c r="J24" s="26"/>
      <c r="K24" s="26"/>
    </row>
    <row r="25" spans="1:11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x14ac:dyDescent="0.3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x14ac:dyDescent="0.3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x14ac:dyDescent="0.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14.25" customHeight="1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hidden="1" x14ac:dyDescent="0.3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hidden="1" x14ac:dyDescent="0.3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29.25" customHeight="1" x14ac:dyDescent="0.3">
      <c r="A33" s="26"/>
      <c r="B33" s="160" t="s">
        <v>118</v>
      </c>
      <c r="C33" s="161"/>
      <c r="D33" s="161"/>
      <c r="E33" s="161"/>
      <c r="F33" s="161"/>
      <c r="G33" s="161"/>
      <c r="H33" s="161"/>
      <c r="I33" s="161"/>
      <c r="J33" s="162"/>
      <c r="K33" s="26"/>
    </row>
    <row r="34" spans="1:11" ht="0.75" customHeight="1" x14ac:dyDescent="0.3">
      <c r="A34" s="26"/>
      <c r="B34" s="163"/>
      <c r="C34" s="164"/>
      <c r="D34" s="164"/>
      <c r="E34" s="164"/>
      <c r="F34" s="164"/>
      <c r="G34" s="164"/>
      <c r="H34" s="164"/>
      <c r="I34" s="164"/>
      <c r="J34" s="165"/>
      <c r="K34" s="26"/>
    </row>
    <row r="35" spans="1:11" ht="65.25" customHeight="1" x14ac:dyDescent="0.3">
      <c r="A35" s="26"/>
      <c r="B35" s="166"/>
      <c r="C35" s="167"/>
      <c r="D35" s="167"/>
      <c r="E35" s="167"/>
      <c r="F35" s="167"/>
      <c r="G35" s="167"/>
      <c r="H35" s="167"/>
      <c r="I35" s="167"/>
      <c r="J35" s="168"/>
      <c r="K35" s="26"/>
    </row>
    <row r="36" spans="1:11" ht="23.25" customHeight="1" x14ac:dyDescent="0.3">
      <c r="A36" s="26"/>
      <c r="B36" s="92"/>
      <c r="C36" s="93"/>
      <c r="D36" s="93"/>
      <c r="E36" s="93"/>
      <c r="F36" s="92"/>
      <c r="G36" s="93"/>
      <c r="H36" s="93"/>
      <c r="I36" s="92"/>
      <c r="J36" s="92"/>
      <c r="K36" s="26"/>
    </row>
    <row r="37" spans="1:11" ht="25.5" customHeight="1" x14ac:dyDescent="0.3">
      <c r="A37" s="26">
        <v>2</v>
      </c>
      <c r="B37" s="26" t="s">
        <v>0</v>
      </c>
      <c r="C37" s="143" t="s">
        <v>132</v>
      </c>
      <c r="D37" s="144"/>
      <c r="E37" s="145"/>
      <c r="F37" s="26"/>
      <c r="G37" s="90" t="s">
        <v>1</v>
      </c>
      <c r="H37" s="91"/>
      <c r="I37" s="26"/>
      <c r="J37" s="26" t="s">
        <v>2</v>
      </c>
      <c r="K37" s="29"/>
    </row>
    <row r="38" spans="1:11" ht="15" thickBot="1" x14ac:dyDescent="0.3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ht="28.8" thickBot="1" x14ac:dyDescent="0.35">
      <c r="A39" s="111" t="s">
        <v>3</v>
      </c>
      <c r="B39" s="112"/>
      <c r="C39" s="30" t="s">
        <v>4</v>
      </c>
      <c r="D39" s="30" t="s">
        <v>5</v>
      </c>
      <c r="E39" s="30" t="s">
        <v>6</v>
      </c>
      <c r="F39" s="31" t="s">
        <v>7</v>
      </c>
      <c r="G39" s="30" t="s">
        <v>8</v>
      </c>
      <c r="H39" s="31" t="s">
        <v>9</v>
      </c>
      <c r="I39" s="30" t="s">
        <v>10</v>
      </c>
      <c r="J39" s="30" t="s">
        <v>11</v>
      </c>
      <c r="K39" s="32" t="s">
        <v>12</v>
      </c>
    </row>
    <row r="40" spans="1:11" ht="57.75" customHeight="1" x14ac:dyDescent="0.3">
      <c r="A40" s="169" t="s">
        <v>16</v>
      </c>
      <c r="B40" s="131" t="s">
        <v>13</v>
      </c>
      <c r="C40" s="33" t="s">
        <v>14</v>
      </c>
      <c r="D40" s="7">
        <v>224</v>
      </c>
      <c r="E40" s="13" t="s">
        <v>35</v>
      </c>
      <c r="F40" s="7" t="s">
        <v>36</v>
      </c>
      <c r="G40" s="7">
        <v>48</v>
      </c>
      <c r="H40" s="64">
        <v>392.14</v>
      </c>
      <c r="I40" s="64">
        <v>15.6</v>
      </c>
      <c r="J40" s="64">
        <v>14.8</v>
      </c>
      <c r="K40" s="65">
        <v>49.07</v>
      </c>
    </row>
    <row r="41" spans="1:11" ht="15.6" x14ac:dyDescent="0.3">
      <c r="A41" s="170"/>
      <c r="B41" s="132"/>
      <c r="C41" t="s">
        <v>37</v>
      </c>
      <c r="D41" s="14" t="s">
        <v>37</v>
      </c>
      <c r="E41" s="15" t="s">
        <v>38</v>
      </c>
      <c r="F41" s="14">
        <v>30</v>
      </c>
      <c r="G41" s="84">
        <v>1.5</v>
      </c>
      <c r="H41" s="66">
        <v>82</v>
      </c>
      <c r="I41" s="66">
        <v>2.5</v>
      </c>
      <c r="J41" s="66">
        <v>0.3</v>
      </c>
      <c r="K41" s="67">
        <v>16.8</v>
      </c>
    </row>
    <row r="42" spans="1:11" ht="15.6" x14ac:dyDescent="0.3">
      <c r="A42" s="170"/>
      <c r="B42" s="132"/>
      <c r="C42" s="34" t="s">
        <v>33</v>
      </c>
      <c r="D42" s="14">
        <v>14</v>
      </c>
      <c r="E42" s="15" t="s">
        <v>39</v>
      </c>
      <c r="F42" s="14">
        <v>10</v>
      </c>
      <c r="G42" s="14">
        <v>6.5</v>
      </c>
      <c r="H42" s="66">
        <v>66</v>
      </c>
      <c r="I42" s="66">
        <v>0.08</v>
      </c>
      <c r="J42" s="66">
        <v>7.25</v>
      </c>
      <c r="K42" s="67">
        <v>0.13</v>
      </c>
    </row>
    <row r="43" spans="1:11" ht="28.2" x14ac:dyDescent="0.3">
      <c r="A43" s="170"/>
      <c r="B43" s="132"/>
      <c r="C43" s="35" t="s">
        <v>17</v>
      </c>
      <c r="D43" s="3">
        <v>382</v>
      </c>
      <c r="E43" s="2" t="s">
        <v>40</v>
      </c>
      <c r="F43" s="3">
        <v>200</v>
      </c>
      <c r="G43" s="3">
        <v>14</v>
      </c>
      <c r="H43" s="66">
        <v>90.8</v>
      </c>
      <c r="I43" s="66">
        <v>3.8</v>
      </c>
      <c r="J43" s="66">
        <v>3.5</v>
      </c>
      <c r="K43" s="67">
        <v>11.1</v>
      </c>
    </row>
    <row r="44" spans="1:11" ht="15.6" x14ac:dyDescent="0.3">
      <c r="A44" s="170"/>
      <c r="B44" s="133"/>
      <c r="C44" s="3" t="s">
        <v>34</v>
      </c>
      <c r="D44" s="3">
        <v>338</v>
      </c>
      <c r="E44" s="2" t="s">
        <v>41</v>
      </c>
      <c r="F44" s="3" t="s">
        <v>22</v>
      </c>
      <c r="G44" s="3">
        <v>21.53</v>
      </c>
      <c r="H44" s="66">
        <v>52</v>
      </c>
      <c r="I44" s="66">
        <v>0.4</v>
      </c>
      <c r="J44" s="66">
        <v>0</v>
      </c>
      <c r="K44" s="67">
        <v>12.6</v>
      </c>
    </row>
    <row r="45" spans="1:11" ht="16.2" thickBot="1" x14ac:dyDescent="0.35">
      <c r="A45" s="171"/>
      <c r="B45" s="9" t="s">
        <v>21</v>
      </c>
      <c r="C45" s="9"/>
      <c r="D45" s="9"/>
      <c r="E45" s="9"/>
      <c r="F45" s="9">
        <f>170+40+200+100</f>
        <v>510</v>
      </c>
      <c r="G45" s="9">
        <f>SUM(G40:G44)</f>
        <v>91.53</v>
      </c>
      <c r="H45" s="82">
        <v>682.94</v>
      </c>
      <c r="I45" s="82">
        <v>22.38</v>
      </c>
      <c r="J45" s="82">
        <v>25.85</v>
      </c>
      <c r="K45" s="83">
        <v>89.7</v>
      </c>
    </row>
    <row r="46" spans="1:11" ht="33.75" customHeight="1" x14ac:dyDescent="0.3">
      <c r="A46" s="169" t="s">
        <v>25</v>
      </c>
      <c r="B46" s="131" t="s">
        <v>23</v>
      </c>
      <c r="C46" s="37" t="s">
        <v>24</v>
      </c>
      <c r="D46" s="11" t="s">
        <v>42</v>
      </c>
      <c r="E46" s="10" t="s">
        <v>43</v>
      </c>
      <c r="F46" s="11">
        <v>50</v>
      </c>
      <c r="G46" s="11">
        <v>12.53</v>
      </c>
      <c r="H46" s="74">
        <v>5.7</v>
      </c>
      <c r="I46" s="74">
        <v>0.2</v>
      </c>
      <c r="J46" s="74">
        <v>0.04</v>
      </c>
      <c r="K46" s="75">
        <v>0.75</v>
      </c>
    </row>
    <row r="47" spans="1:11" ht="47.25" customHeight="1" x14ac:dyDescent="0.3">
      <c r="A47" s="170"/>
      <c r="B47" s="132"/>
      <c r="C47" s="34" t="s">
        <v>26</v>
      </c>
      <c r="D47" s="3">
        <v>88</v>
      </c>
      <c r="E47" s="2" t="s">
        <v>85</v>
      </c>
      <c r="F47" s="3" t="s">
        <v>86</v>
      </c>
      <c r="G47" s="3">
        <v>12.5</v>
      </c>
      <c r="H47" s="66">
        <v>76.5</v>
      </c>
      <c r="I47" s="66">
        <v>1.72</v>
      </c>
      <c r="J47" s="66">
        <v>5.05</v>
      </c>
      <c r="K47" s="67">
        <v>6.03</v>
      </c>
    </row>
    <row r="48" spans="1:11" ht="42" customHeight="1" x14ac:dyDescent="0.3">
      <c r="A48" s="170"/>
      <c r="B48" s="132"/>
      <c r="C48" s="34" t="s">
        <v>27</v>
      </c>
      <c r="D48" s="17">
        <v>294</v>
      </c>
      <c r="E48" s="2" t="s">
        <v>87</v>
      </c>
      <c r="F48" s="14" t="s">
        <v>88</v>
      </c>
      <c r="G48" s="14">
        <v>38</v>
      </c>
      <c r="H48" s="66">
        <v>208</v>
      </c>
      <c r="I48" s="66">
        <v>12.6</v>
      </c>
      <c r="J48" s="66">
        <v>12.5</v>
      </c>
      <c r="K48" s="67">
        <v>12.01</v>
      </c>
    </row>
    <row r="49" spans="1:11" ht="15.6" x14ac:dyDescent="0.3">
      <c r="A49" s="170"/>
      <c r="B49" s="132"/>
      <c r="C49" s="34" t="s">
        <v>28</v>
      </c>
      <c r="D49" s="3">
        <v>128</v>
      </c>
      <c r="E49" s="2" t="s">
        <v>74</v>
      </c>
      <c r="F49" s="3">
        <v>150</v>
      </c>
      <c r="G49" s="3">
        <v>20</v>
      </c>
      <c r="H49" s="66">
        <v>161</v>
      </c>
      <c r="I49" s="66">
        <v>3.45</v>
      </c>
      <c r="J49" s="66">
        <v>4.6500000000000004</v>
      </c>
      <c r="K49" s="67">
        <v>30.45</v>
      </c>
    </row>
    <row r="50" spans="1:11" ht="36" customHeight="1" x14ac:dyDescent="0.3">
      <c r="A50" s="170"/>
      <c r="B50" s="132"/>
      <c r="C50" s="34" t="s">
        <v>131</v>
      </c>
      <c r="D50" s="3">
        <v>349</v>
      </c>
      <c r="E50" s="2" t="s">
        <v>89</v>
      </c>
      <c r="F50" s="3">
        <v>200</v>
      </c>
      <c r="G50" s="3">
        <v>5.5</v>
      </c>
      <c r="H50" s="66">
        <v>132.80000000000001</v>
      </c>
      <c r="I50" s="66">
        <v>0.66</v>
      </c>
      <c r="J50" s="66">
        <v>0.09</v>
      </c>
      <c r="K50" s="67">
        <v>17.8</v>
      </c>
    </row>
    <row r="51" spans="1:11" ht="15.6" x14ac:dyDescent="0.3">
      <c r="A51" s="170"/>
      <c r="B51" s="132"/>
      <c r="C51" s="3" t="s">
        <v>30</v>
      </c>
      <c r="D51" s="3" t="s">
        <v>37</v>
      </c>
      <c r="E51" s="8" t="s">
        <v>56</v>
      </c>
      <c r="F51" s="3">
        <v>30</v>
      </c>
      <c r="G51" s="3">
        <v>1.5</v>
      </c>
      <c r="H51" s="72">
        <v>82</v>
      </c>
      <c r="I51" s="72">
        <v>2.5</v>
      </c>
      <c r="J51" s="72">
        <v>0.3</v>
      </c>
      <c r="K51" s="73">
        <v>16.8</v>
      </c>
    </row>
    <row r="52" spans="1:11" ht="31.2" x14ac:dyDescent="0.3">
      <c r="A52" s="170"/>
      <c r="B52" s="133"/>
      <c r="C52" s="3" t="s">
        <v>31</v>
      </c>
      <c r="D52" s="3" t="s">
        <v>37</v>
      </c>
      <c r="E52" s="8" t="s">
        <v>84</v>
      </c>
      <c r="F52" s="3">
        <v>30</v>
      </c>
      <c r="G52" s="3">
        <v>1.5</v>
      </c>
      <c r="H52" s="72">
        <v>70.14</v>
      </c>
      <c r="I52" s="72">
        <v>2.37</v>
      </c>
      <c r="J52" s="72">
        <v>0.3</v>
      </c>
      <c r="K52" s="73">
        <v>14.4</v>
      </c>
    </row>
    <row r="53" spans="1:11" ht="16.2" thickBot="1" x14ac:dyDescent="0.35">
      <c r="A53" s="171"/>
      <c r="B53" s="53" t="s">
        <v>21</v>
      </c>
      <c r="C53" s="54"/>
      <c r="D53" s="53"/>
      <c r="E53" s="18"/>
      <c r="F53" s="9">
        <v>758</v>
      </c>
      <c r="G53" s="9">
        <f>SUM(G46:G52)</f>
        <v>91.53</v>
      </c>
      <c r="H53" s="57">
        <f>SUM(H46:H52)</f>
        <v>736.14</v>
      </c>
      <c r="I53" s="57">
        <f t="shared" ref="I53:K53" si="2">SUM(I46:I52)</f>
        <v>23.5</v>
      </c>
      <c r="J53" s="57">
        <f t="shared" si="2"/>
        <v>22.930000000000003</v>
      </c>
      <c r="K53" s="57">
        <f t="shared" si="2"/>
        <v>98.24</v>
      </c>
    </row>
    <row r="54" spans="1:11" x14ac:dyDescent="0.3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 ht="15.6" x14ac:dyDescent="0.3">
      <c r="A56" s="26"/>
      <c r="B56" s="108" t="s">
        <v>114</v>
      </c>
      <c r="C56" s="108"/>
      <c r="D56" s="108"/>
      <c r="E56" s="108"/>
      <c r="F56" s="108"/>
      <c r="G56" s="108"/>
      <c r="H56" s="108"/>
      <c r="I56" s="108"/>
      <c r="J56" s="108"/>
      <c r="K56" s="26"/>
    </row>
    <row r="57" spans="1:11" ht="15.6" x14ac:dyDescent="0.3">
      <c r="A57" s="26"/>
      <c r="B57" s="12"/>
      <c r="C57" s="12"/>
      <c r="D57" s="12"/>
      <c r="E57" s="12"/>
      <c r="F57" s="12"/>
      <c r="G57" s="12"/>
      <c r="H57" s="12"/>
      <c r="I57" s="12"/>
      <c r="J57" s="12"/>
      <c r="K57" s="26"/>
    </row>
    <row r="58" spans="1:11" ht="15.6" x14ac:dyDescent="0.3">
      <c r="A58" s="26"/>
      <c r="B58" s="12"/>
      <c r="C58" s="12"/>
      <c r="D58" s="12"/>
      <c r="E58" s="12"/>
      <c r="F58" s="12"/>
      <c r="G58" s="12"/>
      <c r="H58" s="12"/>
      <c r="I58" s="12"/>
      <c r="J58" s="12"/>
      <c r="K58" s="26"/>
    </row>
    <row r="59" spans="1:11" ht="15.6" x14ac:dyDescent="0.3">
      <c r="A59" s="26"/>
      <c r="B59" s="108" t="s">
        <v>115</v>
      </c>
      <c r="C59" s="108"/>
      <c r="D59" s="108"/>
      <c r="E59" s="108"/>
      <c r="F59" s="108"/>
      <c r="G59" s="108"/>
      <c r="H59" s="108"/>
      <c r="I59" s="108"/>
      <c r="J59" s="26"/>
      <c r="K59" s="26"/>
    </row>
    <row r="60" spans="1:11" ht="15.6" x14ac:dyDescent="0.3">
      <c r="A60" s="26"/>
      <c r="B60" s="12"/>
      <c r="C60" s="12"/>
      <c r="D60" s="12"/>
      <c r="E60" s="12"/>
      <c r="F60" s="12"/>
      <c r="G60" s="12"/>
      <c r="H60" s="12"/>
      <c r="I60" s="12"/>
      <c r="J60" s="26"/>
      <c r="K60" s="26"/>
    </row>
    <row r="61" spans="1:11" ht="15.6" x14ac:dyDescent="0.3">
      <c r="A61" s="26"/>
      <c r="B61" s="12"/>
      <c r="C61" s="12"/>
      <c r="D61" s="12"/>
      <c r="E61" s="12"/>
      <c r="F61" s="12"/>
      <c r="G61" s="12"/>
      <c r="H61" s="12"/>
      <c r="I61" s="12"/>
      <c r="J61" s="26"/>
      <c r="K61" s="26"/>
    </row>
    <row r="62" spans="1:11" ht="15.6" x14ac:dyDescent="0.3">
      <c r="A62" s="26"/>
      <c r="B62" s="12"/>
      <c r="C62" s="12"/>
      <c r="D62" s="12"/>
      <c r="E62" s="12"/>
      <c r="F62" s="12"/>
      <c r="G62" s="12"/>
      <c r="H62" s="12"/>
      <c r="I62" s="12"/>
      <c r="J62" s="26"/>
      <c r="K62" s="26"/>
    </row>
    <row r="63" spans="1:11" ht="15.6" x14ac:dyDescent="0.3">
      <c r="A63" s="26"/>
      <c r="B63" s="12"/>
      <c r="C63" s="12"/>
      <c r="D63" s="12"/>
      <c r="E63" s="12"/>
      <c r="F63" s="12"/>
      <c r="G63" s="12"/>
      <c r="H63" s="12"/>
      <c r="I63" s="12"/>
      <c r="J63" s="26"/>
      <c r="K63" s="26"/>
    </row>
    <row r="64" spans="1:11" ht="15.6" x14ac:dyDescent="0.3">
      <c r="A64" s="26"/>
      <c r="B64" s="12"/>
      <c r="C64" s="12"/>
      <c r="D64" s="12"/>
      <c r="E64" s="12"/>
      <c r="F64" s="12"/>
      <c r="G64" s="12"/>
      <c r="H64" s="12"/>
      <c r="I64" s="12"/>
      <c r="J64" s="26"/>
      <c r="K64" s="26"/>
    </row>
    <row r="65" spans="1:11" ht="15.6" x14ac:dyDescent="0.3">
      <c r="A65" s="26"/>
      <c r="B65" s="58"/>
      <c r="C65" s="58"/>
      <c r="D65" s="58"/>
      <c r="E65" s="58"/>
      <c r="F65" s="58"/>
      <c r="G65" s="58"/>
      <c r="H65" s="58"/>
      <c r="I65" s="58"/>
      <c r="J65" s="26"/>
      <c r="K65" s="26"/>
    </row>
    <row r="66" spans="1:11" ht="15.6" x14ac:dyDescent="0.3">
      <c r="A66" s="26"/>
      <c r="B66" s="58"/>
      <c r="C66" s="58"/>
      <c r="D66" s="58"/>
      <c r="E66" s="58"/>
      <c r="F66" s="58"/>
      <c r="G66" s="58"/>
      <c r="H66" s="58"/>
      <c r="I66" s="58"/>
      <c r="J66" s="26"/>
      <c r="K66" s="26"/>
    </row>
    <row r="67" spans="1:11" ht="15.6" x14ac:dyDescent="0.3">
      <c r="A67" s="26"/>
      <c r="B67" s="12"/>
      <c r="C67" s="12"/>
      <c r="D67" s="12"/>
      <c r="E67" s="12"/>
      <c r="F67" s="12"/>
      <c r="G67" s="12"/>
      <c r="H67" s="12"/>
      <c r="I67" s="12"/>
      <c r="J67" s="26"/>
      <c r="K67" s="26"/>
    </row>
    <row r="68" spans="1:11" ht="15.6" x14ac:dyDescent="0.3">
      <c r="A68" s="26"/>
      <c r="B68" s="12"/>
      <c r="C68" s="12"/>
      <c r="D68" s="12"/>
      <c r="E68" s="12"/>
      <c r="F68" s="12"/>
      <c r="G68" s="12"/>
      <c r="H68" s="12"/>
      <c r="I68" s="12"/>
      <c r="J68" s="26"/>
      <c r="K68" s="26"/>
    </row>
    <row r="69" spans="1:11" ht="15.6" x14ac:dyDescent="0.3">
      <c r="A69" s="26"/>
      <c r="B69" s="12"/>
      <c r="C69" s="12"/>
      <c r="D69" s="12"/>
      <c r="E69" s="12"/>
      <c r="F69" s="12"/>
      <c r="G69" s="12"/>
      <c r="H69" s="12"/>
      <c r="I69" s="12"/>
      <c r="J69" s="26"/>
      <c r="K69" s="26"/>
    </row>
    <row r="70" spans="1:11" x14ac:dyDescent="0.3">
      <c r="A70" s="26"/>
      <c r="B70" s="160" t="s">
        <v>117</v>
      </c>
      <c r="C70" s="161"/>
      <c r="D70" s="161"/>
      <c r="E70" s="161"/>
      <c r="F70" s="161"/>
      <c r="G70" s="161"/>
      <c r="H70" s="161"/>
      <c r="I70" s="161"/>
      <c r="J70" s="162"/>
      <c r="K70" s="26"/>
    </row>
    <row r="71" spans="1:11" x14ac:dyDescent="0.3">
      <c r="A71" s="26"/>
      <c r="B71" s="163"/>
      <c r="C71" s="164"/>
      <c r="D71" s="164"/>
      <c r="E71" s="164"/>
      <c r="F71" s="164"/>
      <c r="G71" s="164"/>
      <c r="H71" s="164"/>
      <c r="I71" s="164"/>
      <c r="J71" s="165"/>
      <c r="K71" s="26"/>
    </row>
    <row r="72" spans="1:11" x14ac:dyDescent="0.3">
      <c r="A72" s="26"/>
      <c r="B72" s="163"/>
      <c r="C72" s="164"/>
      <c r="D72" s="164"/>
      <c r="E72" s="164"/>
      <c r="F72" s="164"/>
      <c r="G72" s="164"/>
      <c r="H72" s="164"/>
      <c r="I72" s="164"/>
      <c r="J72" s="165"/>
      <c r="K72" s="26"/>
    </row>
    <row r="73" spans="1:11" ht="33" customHeight="1" x14ac:dyDescent="0.3">
      <c r="A73" s="26"/>
      <c r="B73" s="166"/>
      <c r="C73" s="167"/>
      <c r="D73" s="167"/>
      <c r="E73" s="167"/>
      <c r="F73" s="167"/>
      <c r="G73" s="167"/>
      <c r="H73" s="167"/>
      <c r="I73" s="167"/>
      <c r="J73" s="168"/>
      <c r="K73" s="26"/>
    </row>
    <row r="74" spans="1:11" x14ac:dyDescent="0.3">
      <c r="A74" s="26"/>
      <c r="B74" s="26"/>
      <c r="C74" s="26"/>
      <c r="D74" s="26"/>
      <c r="E74" s="26"/>
      <c r="F74" s="38"/>
      <c r="G74" s="38"/>
      <c r="H74" s="38"/>
      <c r="I74" s="38"/>
      <c r="J74" s="26"/>
      <c r="K74" s="26"/>
    </row>
    <row r="75" spans="1:11" x14ac:dyDescent="0.3">
      <c r="A75" s="26">
        <v>3</v>
      </c>
      <c r="B75" s="26" t="s">
        <v>0</v>
      </c>
      <c r="C75" s="122" t="s">
        <v>132</v>
      </c>
      <c r="D75" s="123"/>
      <c r="E75" s="124"/>
      <c r="F75" s="26"/>
      <c r="G75" s="27" t="s">
        <v>1</v>
      </c>
      <c r="H75" s="34"/>
      <c r="I75" s="26"/>
      <c r="J75" s="26" t="s">
        <v>2</v>
      </c>
      <c r="K75" s="29"/>
    </row>
    <row r="76" spans="1:11" ht="15" thickBot="1" x14ac:dyDescent="0.3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 ht="28.8" thickBot="1" x14ac:dyDescent="0.35">
      <c r="A77" s="111" t="s">
        <v>3</v>
      </c>
      <c r="B77" s="112"/>
      <c r="C77" s="30" t="s">
        <v>4</v>
      </c>
      <c r="D77" s="30" t="s">
        <v>5</v>
      </c>
      <c r="E77" s="30" t="s">
        <v>6</v>
      </c>
      <c r="F77" s="31" t="s">
        <v>7</v>
      </c>
      <c r="G77" s="30" t="s">
        <v>8</v>
      </c>
      <c r="H77" s="31" t="s">
        <v>9</v>
      </c>
      <c r="I77" s="30" t="s">
        <v>10</v>
      </c>
      <c r="J77" s="30" t="s">
        <v>11</v>
      </c>
      <c r="K77" s="32" t="s">
        <v>12</v>
      </c>
    </row>
    <row r="78" spans="1:11" ht="34.5" customHeight="1" x14ac:dyDescent="0.3">
      <c r="A78" s="134" t="s">
        <v>16</v>
      </c>
      <c r="B78" s="172" t="s">
        <v>13</v>
      </c>
      <c r="C78" s="39" t="s">
        <v>24</v>
      </c>
      <c r="D78" s="7" t="s">
        <v>42</v>
      </c>
      <c r="E78" s="6" t="s">
        <v>43</v>
      </c>
      <c r="F78" s="7">
        <v>60</v>
      </c>
      <c r="G78" s="7">
        <v>14.11</v>
      </c>
      <c r="H78" s="64">
        <v>5.7</v>
      </c>
      <c r="I78" s="64" t="s">
        <v>122</v>
      </c>
      <c r="J78" s="64" t="s">
        <v>123</v>
      </c>
      <c r="K78" s="65" t="s">
        <v>124</v>
      </c>
    </row>
    <row r="79" spans="1:11" ht="31.2" x14ac:dyDescent="0.3">
      <c r="A79" s="135"/>
      <c r="B79" s="173"/>
      <c r="C79" s="40" t="s">
        <v>27</v>
      </c>
      <c r="D79" s="14" t="s">
        <v>48</v>
      </c>
      <c r="E79" s="15" t="s">
        <v>44</v>
      </c>
      <c r="F79" s="14" t="s">
        <v>45</v>
      </c>
      <c r="G79" s="14">
        <v>30</v>
      </c>
      <c r="H79" s="66" t="s">
        <v>125</v>
      </c>
      <c r="I79" s="66">
        <v>9</v>
      </c>
      <c r="J79" s="66">
        <v>9.9499999999999993</v>
      </c>
      <c r="K79" s="67">
        <v>11.32</v>
      </c>
    </row>
    <row r="80" spans="1:11" ht="31.2" x14ac:dyDescent="0.3">
      <c r="A80" s="135"/>
      <c r="B80" s="173"/>
      <c r="C80" s="40" t="s">
        <v>28</v>
      </c>
      <c r="D80" s="14">
        <v>171</v>
      </c>
      <c r="E80" s="15" t="s">
        <v>46</v>
      </c>
      <c r="F80" s="14">
        <v>150</v>
      </c>
      <c r="G80" s="14">
        <v>16</v>
      </c>
      <c r="H80" s="66">
        <v>271.25</v>
      </c>
      <c r="I80" s="66">
        <v>8.57</v>
      </c>
      <c r="J80" s="66">
        <v>9.25</v>
      </c>
      <c r="K80" s="67">
        <v>38.61</v>
      </c>
    </row>
    <row r="81" spans="1:11" ht="15.6" x14ac:dyDescent="0.3">
      <c r="A81" s="135"/>
      <c r="B81" s="173"/>
      <c r="C81" s="40" t="s">
        <v>131</v>
      </c>
      <c r="D81" s="14" t="s">
        <v>76</v>
      </c>
      <c r="E81" s="15" t="s">
        <v>75</v>
      </c>
      <c r="F81" s="14">
        <v>200</v>
      </c>
      <c r="G81" s="14">
        <v>10</v>
      </c>
      <c r="H81" s="66">
        <v>90.36</v>
      </c>
      <c r="I81" s="66">
        <v>0.11</v>
      </c>
      <c r="J81" s="66">
        <v>0.08</v>
      </c>
      <c r="K81" s="67">
        <v>11.27</v>
      </c>
    </row>
    <row r="82" spans="1:11" ht="15.6" x14ac:dyDescent="0.3">
      <c r="A82" s="135"/>
      <c r="B82" s="173"/>
      <c r="C82" s="3" t="s">
        <v>30</v>
      </c>
      <c r="D82" s="3" t="s">
        <v>37</v>
      </c>
      <c r="E82" s="8" t="s">
        <v>56</v>
      </c>
      <c r="F82" s="3">
        <v>30</v>
      </c>
      <c r="G82" s="3">
        <v>1.5</v>
      </c>
      <c r="H82" s="72">
        <v>82</v>
      </c>
      <c r="I82" s="72">
        <v>2.5</v>
      </c>
      <c r="J82" s="72">
        <v>0.3</v>
      </c>
      <c r="K82" s="73">
        <v>16.8</v>
      </c>
    </row>
    <row r="83" spans="1:11" ht="31.2" x14ac:dyDescent="0.3">
      <c r="A83" s="135"/>
      <c r="B83" s="173"/>
      <c r="C83" s="3" t="s">
        <v>31</v>
      </c>
      <c r="D83" s="3" t="s">
        <v>37</v>
      </c>
      <c r="E83" s="8" t="s">
        <v>84</v>
      </c>
      <c r="F83" s="3">
        <v>30</v>
      </c>
      <c r="G83" s="3">
        <v>1.5</v>
      </c>
      <c r="H83" s="72">
        <v>70.14</v>
      </c>
      <c r="I83" s="72">
        <v>2.37</v>
      </c>
      <c r="J83" s="72">
        <v>0.3</v>
      </c>
      <c r="K83" s="73">
        <v>14.4</v>
      </c>
    </row>
    <row r="84" spans="1:11" ht="15.6" x14ac:dyDescent="0.3">
      <c r="A84" s="135"/>
      <c r="B84" s="174"/>
      <c r="C84" s="3" t="s">
        <v>34</v>
      </c>
      <c r="D84" s="3">
        <v>338</v>
      </c>
      <c r="E84" s="2" t="s">
        <v>41</v>
      </c>
      <c r="F84" s="3" t="s">
        <v>22</v>
      </c>
      <c r="G84" s="3">
        <v>18.420000000000002</v>
      </c>
      <c r="H84" s="66">
        <v>47.8</v>
      </c>
      <c r="I84" s="66">
        <v>0.4</v>
      </c>
      <c r="J84" s="66">
        <v>0.4</v>
      </c>
      <c r="K84" s="67">
        <v>9.8000000000000007</v>
      </c>
    </row>
    <row r="85" spans="1:11" ht="16.2" thickBot="1" x14ac:dyDescent="0.35">
      <c r="A85" s="136"/>
      <c r="B85" s="9" t="s">
        <v>21</v>
      </c>
      <c r="C85" s="9"/>
      <c r="D85" s="9"/>
      <c r="E85" s="18"/>
      <c r="F85" s="9">
        <f>60+110+150+200+60+100</f>
        <v>680</v>
      </c>
      <c r="G85" s="9">
        <f>SUM(G78:G84)</f>
        <v>91.53</v>
      </c>
      <c r="H85" s="82">
        <f>SUM(H78:H84)</f>
        <v>567.25</v>
      </c>
      <c r="I85" s="82">
        <f t="shared" ref="I85:J85" si="3">SUM(I78:I84)</f>
        <v>22.95</v>
      </c>
      <c r="J85" s="82">
        <f t="shared" si="3"/>
        <v>20.279999999999998</v>
      </c>
      <c r="K85" s="82">
        <f>SUM(K78:K84)</f>
        <v>102.2</v>
      </c>
    </row>
    <row r="86" spans="1:11" ht="31.2" x14ac:dyDescent="0.3">
      <c r="A86" s="134" t="s">
        <v>25</v>
      </c>
      <c r="B86" s="131" t="s">
        <v>23</v>
      </c>
      <c r="C86" s="33" t="s">
        <v>24</v>
      </c>
      <c r="D86" s="19" t="s">
        <v>42</v>
      </c>
      <c r="E86" s="20" t="s">
        <v>43</v>
      </c>
      <c r="F86" s="19">
        <v>60</v>
      </c>
      <c r="G86" s="19">
        <v>14.03</v>
      </c>
      <c r="H86" s="64">
        <v>5.7</v>
      </c>
      <c r="I86" s="64">
        <v>0.2</v>
      </c>
      <c r="J86" s="64">
        <v>0.04</v>
      </c>
      <c r="K86" s="65">
        <v>0.75</v>
      </c>
    </row>
    <row r="87" spans="1:11" ht="31.2" x14ac:dyDescent="0.3">
      <c r="A87" s="135"/>
      <c r="B87" s="132"/>
      <c r="C87" s="34" t="s">
        <v>26</v>
      </c>
      <c r="D87" s="3">
        <v>113</v>
      </c>
      <c r="E87" s="2" t="s">
        <v>93</v>
      </c>
      <c r="F87" s="3">
        <v>200</v>
      </c>
      <c r="G87" s="3">
        <v>15.5</v>
      </c>
      <c r="H87" s="66">
        <v>93.6</v>
      </c>
      <c r="I87" s="66">
        <v>3.12</v>
      </c>
      <c r="J87" s="66">
        <v>2.2400000000000002</v>
      </c>
      <c r="K87" s="67">
        <v>15.2</v>
      </c>
    </row>
    <row r="88" spans="1:11" ht="46.8" x14ac:dyDescent="0.3">
      <c r="A88" s="135"/>
      <c r="B88" s="132"/>
      <c r="C88" s="34" t="s">
        <v>27</v>
      </c>
      <c r="D88" s="21" t="s">
        <v>48</v>
      </c>
      <c r="E88" s="2" t="s">
        <v>90</v>
      </c>
      <c r="F88" s="3" t="s">
        <v>45</v>
      </c>
      <c r="G88" s="3">
        <v>30</v>
      </c>
      <c r="H88" s="66">
        <v>170.4</v>
      </c>
      <c r="I88" s="66">
        <v>9</v>
      </c>
      <c r="J88" s="66">
        <v>9.9499999999999993</v>
      </c>
      <c r="K88" s="67">
        <v>11.32</v>
      </c>
    </row>
    <row r="89" spans="1:11" ht="31.2" x14ac:dyDescent="0.3">
      <c r="A89" s="135"/>
      <c r="B89" s="132"/>
      <c r="C89" s="34" t="s">
        <v>28</v>
      </c>
      <c r="D89" s="3">
        <v>171</v>
      </c>
      <c r="E89" s="2" t="s">
        <v>91</v>
      </c>
      <c r="F89" s="3">
        <v>150</v>
      </c>
      <c r="G89" s="3">
        <v>16</v>
      </c>
      <c r="H89" s="66">
        <v>271.25</v>
      </c>
      <c r="I89" s="66">
        <v>8.57</v>
      </c>
      <c r="J89" s="66">
        <v>9.25</v>
      </c>
      <c r="K89" s="67">
        <v>38.61</v>
      </c>
    </row>
    <row r="90" spans="1:11" ht="31.2" x14ac:dyDescent="0.3">
      <c r="A90" s="135"/>
      <c r="B90" s="132"/>
      <c r="C90" s="34" t="s">
        <v>131</v>
      </c>
      <c r="D90" s="3">
        <v>388</v>
      </c>
      <c r="E90" s="2" t="s">
        <v>92</v>
      </c>
      <c r="F90" s="3">
        <v>200</v>
      </c>
      <c r="G90" s="3">
        <v>13</v>
      </c>
      <c r="H90" s="66">
        <v>88.2</v>
      </c>
      <c r="I90" s="66">
        <v>0.66</v>
      </c>
      <c r="J90" s="66">
        <v>0.09</v>
      </c>
      <c r="K90" s="67">
        <v>12.2</v>
      </c>
    </row>
    <row r="91" spans="1:11" ht="15.6" x14ac:dyDescent="0.3">
      <c r="A91" s="135"/>
      <c r="B91" s="132"/>
      <c r="C91" s="3" t="s">
        <v>30</v>
      </c>
      <c r="D91" s="3" t="s">
        <v>37</v>
      </c>
      <c r="E91" s="8" t="s">
        <v>56</v>
      </c>
      <c r="F91" s="3">
        <v>30</v>
      </c>
      <c r="G91" s="3">
        <v>1.5</v>
      </c>
      <c r="H91" s="72">
        <v>82</v>
      </c>
      <c r="I91" s="72">
        <v>2.5</v>
      </c>
      <c r="J91" s="72">
        <v>0.3</v>
      </c>
      <c r="K91" s="73">
        <v>16.8</v>
      </c>
    </row>
    <row r="92" spans="1:11" ht="31.2" x14ac:dyDescent="0.3">
      <c r="A92" s="135"/>
      <c r="B92" s="133"/>
      <c r="C92" s="3" t="s">
        <v>31</v>
      </c>
      <c r="D92" s="3" t="s">
        <v>37</v>
      </c>
      <c r="E92" s="8" t="s">
        <v>84</v>
      </c>
      <c r="F92" s="3">
        <v>30</v>
      </c>
      <c r="G92" s="3">
        <v>1.5</v>
      </c>
      <c r="H92" s="72">
        <v>70.14</v>
      </c>
      <c r="I92" s="72">
        <v>2.37</v>
      </c>
      <c r="J92" s="72">
        <v>0.3</v>
      </c>
      <c r="K92" s="73">
        <v>14.4</v>
      </c>
    </row>
    <row r="93" spans="1:11" ht="16.2" thickBot="1" x14ac:dyDescent="0.35">
      <c r="A93" s="136"/>
      <c r="B93" s="9" t="s">
        <v>21</v>
      </c>
      <c r="C93" s="9"/>
      <c r="D93" s="9"/>
      <c r="E93" s="18"/>
      <c r="F93" s="9">
        <f>60+200+110+150+200+60</f>
        <v>780</v>
      </c>
      <c r="G93" s="9">
        <f>SUM(G86:G92)</f>
        <v>91.53</v>
      </c>
      <c r="H93" s="57">
        <f>SUM(H86:H92)</f>
        <v>781.29000000000008</v>
      </c>
      <c r="I93" s="57">
        <f t="shared" ref="I93:K93" si="4">SUM(I86:I92)</f>
        <v>26.42</v>
      </c>
      <c r="J93" s="57">
        <f t="shared" si="4"/>
        <v>22.17</v>
      </c>
      <c r="K93" s="68">
        <f t="shared" si="4"/>
        <v>109.28</v>
      </c>
    </row>
    <row r="94" spans="1:11" x14ac:dyDescent="0.3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5.6" x14ac:dyDescent="0.3">
      <c r="A96" s="26"/>
      <c r="B96" s="108" t="s">
        <v>114</v>
      </c>
      <c r="C96" s="108"/>
      <c r="D96" s="108"/>
      <c r="E96" s="108"/>
      <c r="F96" s="108"/>
      <c r="G96" s="108"/>
      <c r="H96" s="108"/>
      <c r="I96" s="108"/>
      <c r="J96" s="108"/>
      <c r="K96" s="26"/>
    </row>
    <row r="97" spans="1:11" ht="15.6" x14ac:dyDescent="0.3">
      <c r="A97" s="26"/>
      <c r="B97" s="12"/>
      <c r="C97" s="12"/>
      <c r="D97" s="12"/>
      <c r="E97" s="12"/>
      <c r="F97" s="12"/>
      <c r="G97" s="12"/>
      <c r="H97" s="12"/>
      <c r="I97" s="12"/>
      <c r="J97" s="12"/>
      <c r="K97" s="26"/>
    </row>
    <row r="98" spans="1:11" ht="15.6" x14ac:dyDescent="0.3">
      <c r="A98" s="26"/>
      <c r="B98" s="12"/>
      <c r="C98" s="12"/>
      <c r="D98" s="12"/>
      <c r="E98" s="12"/>
      <c r="F98" s="12"/>
      <c r="G98" s="12"/>
      <c r="H98" s="12"/>
      <c r="I98" s="12"/>
      <c r="J98" s="12"/>
      <c r="K98" s="26"/>
    </row>
    <row r="99" spans="1:11" ht="15.6" x14ac:dyDescent="0.3">
      <c r="A99" s="26"/>
      <c r="B99" s="108" t="s">
        <v>115</v>
      </c>
      <c r="C99" s="108"/>
      <c r="D99" s="108"/>
      <c r="E99" s="108"/>
      <c r="F99" s="108"/>
      <c r="G99" s="108"/>
      <c r="H99" s="108"/>
      <c r="I99" s="108"/>
      <c r="J99" s="26"/>
      <c r="K99" s="26"/>
    </row>
    <row r="100" spans="1:11" x14ac:dyDescent="0.3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x14ac:dyDescent="0.3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x14ac:dyDescent="0.3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1:11" x14ac:dyDescent="0.3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1:11" ht="15" customHeight="1" x14ac:dyDescent="0.3">
      <c r="A104" s="26"/>
      <c r="B104" s="125" t="s">
        <v>117</v>
      </c>
      <c r="C104" s="126"/>
      <c r="D104" s="126"/>
      <c r="E104" s="126"/>
      <c r="F104" s="126"/>
      <c r="G104" s="126"/>
      <c r="H104" s="126"/>
      <c r="I104" s="126"/>
      <c r="J104" s="127"/>
      <c r="K104" s="26"/>
    </row>
    <row r="105" spans="1:11" ht="70.5" customHeight="1" x14ac:dyDescent="0.3">
      <c r="A105" s="26"/>
      <c r="B105" s="128"/>
      <c r="C105" s="129"/>
      <c r="D105" s="129"/>
      <c r="E105" s="129"/>
      <c r="F105" s="129"/>
      <c r="G105" s="129"/>
      <c r="H105" s="129"/>
      <c r="I105" s="129"/>
      <c r="J105" s="130"/>
      <c r="K105" s="26"/>
    </row>
    <row r="106" spans="1:11" x14ac:dyDescent="0.3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x14ac:dyDescent="0.3">
      <c r="A107" s="26">
        <v>4</v>
      </c>
      <c r="B107" s="26" t="s">
        <v>0</v>
      </c>
      <c r="C107" s="122" t="s">
        <v>132</v>
      </c>
      <c r="D107" s="123"/>
      <c r="E107" s="124"/>
      <c r="F107" s="26"/>
      <c r="G107" s="27" t="s">
        <v>1</v>
      </c>
      <c r="H107" s="28"/>
      <c r="I107" s="26"/>
      <c r="J107" s="26" t="s">
        <v>2</v>
      </c>
      <c r="K107" s="29"/>
    </row>
    <row r="108" spans="1:11" ht="15" thickBot="1" x14ac:dyDescent="0.3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ht="28.8" thickBot="1" x14ac:dyDescent="0.35">
      <c r="A109" s="111" t="s">
        <v>3</v>
      </c>
      <c r="B109" s="112"/>
      <c r="C109" s="30" t="s">
        <v>4</v>
      </c>
      <c r="D109" s="30" t="s">
        <v>5</v>
      </c>
      <c r="E109" s="30" t="s">
        <v>6</v>
      </c>
      <c r="F109" s="31" t="s">
        <v>7</v>
      </c>
      <c r="G109" s="30" t="s">
        <v>8</v>
      </c>
      <c r="H109" s="31" t="s">
        <v>9</v>
      </c>
      <c r="I109" s="30" t="s">
        <v>10</v>
      </c>
      <c r="J109" s="30" t="s">
        <v>11</v>
      </c>
      <c r="K109" s="32" t="s">
        <v>12</v>
      </c>
    </row>
    <row r="110" spans="1:11" ht="34.5" customHeight="1" x14ac:dyDescent="0.3">
      <c r="A110" s="134" t="s">
        <v>16</v>
      </c>
      <c r="B110" s="131" t="s">
        <v>13</v>
      </c>
      <c r="C110" s="101" t="s">
        <v>14</v>
      </c>
      <c r="D110" s="19">
        <v>210</v>
      </c>
      <c r="E110" s="20" t="s">
        <v>49</v>
      </c>
      <c r="F110" s="19" t="s">
        <v>50</v>
      </c>
      <c r="G110" s="22">
        <v>34</v>
      </c>
      <c r="H110" s="76">
        <v>289</v>
      </c>
      <c r="I110" s="64">
        <v>14</v>
      </c>
      <c r="J110" s="64">
        <v>27.4</v>
      </c>
      <c r="K110" s="65">
        <v>2.63</v>
      </c>
    </row>
    <row r="111" spans="1:11" ht="46.8" x14ac:dyDescent="0.3">
      <c r="A111" s="135"/>
      <c r="B111" s="132"/>
      <c r="C111" s="61" t="s">
        <v>24</v>
      </c>
      <c r="D111" s="3" t="s">
        <v>51</v>
      </c>
      <c r="E111" s="2" t="s">
        <v>52</v>
      </c>
      <c r="F111" s="3">
        <v>30</v>
      </c>
      <c r="G111" s="4">
        <v>7.53</v>
      </c>
      <c r="H111" s="77">
        <v>27.6</v>
      </c>
      <c r="I111" s="66">
        <v>0.9</v>
      </c>
      <c r="J111" s="66">
        <v>1.86</v>
      </c>
      <c r="K111" s="67">
        <v>1.87</v>
      </c>
    </row>
    <row r="112" spans="1:11" ht="20.25" customHeight="1" x14ac:dyDescent="0.3">
      <c r="A112" s="135"/>
      <c r="B112" s="132"/>
      <c r="C112" s="102" t="s">
        <v>33</v>
      </c>
      <c r="D112" s="14">
        <v>14</v>
      </c>
      <c r="E112" s="15" t="s">
        <v>39</v>
      </c>
      <c r="F112" s="14">
        <v>10</v>
      </c>
      <c r="G112" s="16">
        <v>6.5</v>
      </c>
      <c r="H112" s="77">
        <v>66</v>
      </c>
      <c r="I112" s="66">
        <v>0.08</v>
      </c>
      <c r="J112" s="66">
        <v>7.25</v>
      </c>
      <c r="K112" s="67">
        <v>0.13</v>
      </c>
    </row>
    <row r="113" spans="1:11" ht="15.6" x14ac:dyDescent="0.3">
      <c r="A113" s="135"/>
      <c r="B113" s="132"/>
      <c r="C113" s="23" t="s">
        <v>34</v>
      </c>
      <c r="D113" s="3" t="s">
        <v>37</v>
      </c>
      <c r="E113" s="15" t="s">
        <v>38</v>
      </c>
      <c r="F113" s="14">
        <v>30</v>
      </c>
      <c r="G113" s="16">
        <v>1.5</v>
      </c>
      <c r="H113" s="77">
        <v>82</v>
      </c>
      <c r="I113" s="66">
        <v>2.5</v>
      </c>
      <c r="J113" s="66">
        <v>0.3</v>
      </c>
      <c r="K113" s="67">
        <v>16.8</v>
      </c>
    </row>
    <row r="114" spans="1:11" ht="35.25" customHeight="1" x14ac:dyDescent="0.3">
      <c r="A114" s="135"/>
      <c r="B114" s="132"/>
      <c r="C114" s="100" t="s">
        <v>17</v>
      </c>
      <c r="D114" s="3">
        <v>377</v>
      </c>
      <c r="E114" s="2" t="s">
        <v>53</v>
      </c>
      <c r="F114" s="3">
        <v>200</v>
      </c>
      <c r="G114" s="4">
        <v>5</v>
      </c>
      <c r="H114" s="77">
        <v>62</v>
      </c>
      <c r="I114" s="66">
        <v>7.0000000000000007E-2</v>
      </c>
      <c r="J114" s="66">
        <v>0.02</v>
      </c>
      <c r="K114" s="67">
        <v>10</v>
      </c>
    </row>
    <row r="115" spans="1:11" ht="36.75" customHeight="1" x14ac:dyDescent="0.3">
      <c r="A115" s="135"/>
      <c r="B115" s="133"/>
      <c r="C115" s="62" t="s">
        <v>29</v>
      </c>
      <c r="D115" s="3" t="s">
        <v>37</v>
      </c>
      <c r="E115" s="2" t="s">
        <v>128</v>
      </c>
      <c r="F115" s="3">
        <v>30</v>
      </c>
      <c r="G115" s="4">
        <v>37</v>
      </c>
      <c r="H115" s="78">
        <v>63</v>
      </c>
      <c r="I115" s="79">
        <v>2.5</v>
      </c>
      <c r="J115" s="79">
        <v>0.4</v>
      </c>
      <c r="K115" s="80">
        <v>81</v>
      </c>
    </row>
    <row r="116" spans="1:11" ht="16.2" thickBot="1" x14ac:dyDescent="0.35">
      <c r="A116" s="136"/>
      <c r="B116" s="9" t="s">
        <v>21</v>
      </c>
      <c r="C116" s="24"/>
      <c r="D116" s="9"/>
      <c r="E116" s="18" t="s">
        <v>32</v>
      </c>
      <c r="F116" s="9">
        <f>150+30+10+30+200+30</f>
        <v>450</v>
      </c>
      <c r="G116" s="9">
        <f>SUM(G110:G115)</f>
        <v>91.53</v>
      </c>
      <c r="H116" s="89">
        <f>SUM(H110:H115)</f>
        <v>589.6</v>
      </c>
      <c r="I116" s="89">
        <f t="shared" ref="I116:K116" si="5">SUM(I110:I115)</f>
        <v>20.05</v>
      </c>
      <c r="J116" s="89">
        <f t="shared" si="5"/>
        <v>37.229999999999997</v>
      </c>
      <c r="K116" s="89">
        <f t="shared" si="5"/>
        <v>112.43</v>
      </c>
    </row>
    <row r="117" spans="1:11" ht="34.5" customHeight="1" x14ac:dyDescent="0.3">
      <c r="A117" s="134" t="s">
        <v>25</v>
      </c>
      <c r="B117" s="131" t="s">
        <v>23</v>
      </c>
      <c r="C117" s="61" t="s">
        <v>24</v>
      </c>
      <c r="D117" s="19" t="s">
        <v>42</v>
      </c>
      <c r="E117" s="20" t="s">
        <v>94</v>
      </c>
      <c r="F117" s="19">
        <v>60</v>
      </c>
      <c r="G117" s="22">
        <v>10.53</v>
      </c>
      <c r="H117" s="64">
        <v>5.7</v>
      </c>
      <c r="I117" s="64">
        <v>0.2</v>
      </c>
      <c r="J117" s="64">
        <v>0.04</v>
      </c>
      <c r="K117" s="65">
        <v>0.75</v>
      </c>
    </row>
    <row r="118" spans="1:11" ht="68.25" customHeight="1" x14ac:dyDescent="0.3">
      <c r="A118" s="135"/>
      <c r="B118" s="132"/>
      <c r="C118" s="62" t="s">
        <v>26</v>
      </c>
      <c r="D118" s="3">
        <v>82</v>
      </c>
      <c r="E118" s="2" t="s">
        <v>95</v>
      </c>
      <c r="F118" s="3" t="s">
        <v>86</v>
      </c>
      <c r="G118" s="4">
        <v>14</v>
      </c>
      <c r="H118" s="66">
        <v>108</v>
      </c>
      <c r="I118" s="66">
        <v>2.4</v>
      </c>
      <c r="J118" s="66">
        <v>4.5999999999999996</v>
      </c>
      <c r="K118" s="67">
        <v>14.1</v>
      </c>
    </row>
    <row r="119" spans="1:11" ht="15.6" x14ac:dyDescent="0.3">
      <c r="A119" s="135"/>
      <c r="B119" s="132"/>
      <c r="C119" s="62" t="s">
        <v>27</v>
      </c>
      <c r="D119" s="3">
        <v>291</v>
      </c>
      <c r="E119" s="2" t="s">
        <v>96</v>
      </c>
      <c r="F119" s="3">
        <v>200</v>
      </c>
      <c r="G119" s="4">
        <v>53</v>
      </c>
      <c r="H119" s="66">
        <v>452</v>
      </c>
      <c r="I119" s="66">
        <v>16.940000000000001</v>
      </c>
      <c r="J119" s="66">
        <v>10.46</v>
      </c>
      <c r="K119" s="67">
        <v>36.729999999999997</v>
      </c>
    </row>
    <row r="120" spans="1:11" ht="51" customHeight="1" x14ac:dyDescent="0.3">
      <c r="A120" s="135"/>
      <c r="B120" s="132"/>
      <c r="C120" s="34" t="s">
        <v>131</v>
      </c>
      <c r="D120" s="25" t="s">
        <v>37</v>
      </c>
      <c r="E120" s="2" t="s">
        <v>97</v>
      </c>
      <c r="F120" s="3">
        <v>200</v>
      </c>
      <c r="G120" s="4">
        <v>11</v>
      </c>
      <c r="H120" s="66">
        <v>330</v>
      </c>
      <c r="I120" s="66">
        <v>0.09</v>
      </c>
      <c r="J120" s="66">
        <v>0</v>
      </c>
      <c r="K120" s="67">
        <v>19</v>
      </c>
    </row>
    <row r="121" spans="1:11" ht="15.6" x14ac:dyDescent="0.3">
      <c r="A121" s="135"/>
      <c r="B121" s="132"/>
      <c r="C121" s="3" t="s">
        <v>30</v>
      </c>
      <c r="D121" s="3" t="s">
        <v>37</v>
      </c>
      <c r="E121" s="8" t="s">
        <v>56</v>
      </c>
      <c r="F121" s="3">
        <v>30</v>
      </c>
      <c r="G121" s="3">
        <v>1.5</v>
      </c>
      <c r="H121" s="72">
        <v>82</v>
      </c>
      <c r="I121" s="72">
        <v>2.5</v>
      </c>
      <c r="J121" s="72">
        <v>0.3</v>
      </c>
      <c r="K121" s="73">
        <v>16.8</v>
      </c>
    </row>
    <row r="122" spans="1:11" ht="31.2" x14ac:dyDescent="0.3">
      <c r="A122" s="135"/>
      <c r="B122" s="133"/>
      <c r="C122" s="3" t="s">
        <v>31</v>
      </c>
      <c r="D122" s="3" t="s">
        <v>37</v>
      </c>
      <c r="E122" s="8" t="s">
        <v>84</v>
      </c>
      <c r="F122" s="3">
        <v>30</v>
      </c>
      <c r="G122" s="3">
        <v>1.5</v>
      </c>
      <c r="H122" s="72">
        <v>70.14</v>
      </c>
      <c r="I122" s="72">
        <v>2.37</v>
      </c>
      <c r="J122" s="72">
        <v>0.3</v>
      </c>
      <c r="K122" s="73">
        <v>14.4</v>
      </c>
    </row>
    <row r="123" spans="1:11" ht="15" thickBot="1" x14ac:dyDescent="0.35">
      <c r="A123" s="136"/>
      <c r="B123" s="48" t="s">
        <v>21</v>
      </c>
      <c r="C123" s="49"/>
      <c r="D123" s="48"/>
      <c r="E123" s="50"/>
      <c r="F123" s="51">
        <v>728</v>
      </c>
      <c r="G123" s="52">
        <f>SUM(G117:G122)</f>
        <v>91.53</v>
      </c>
      <c r="H123" s="52">
        <f>SUM(H117:H122)</f>
        <v>1047.8400000000001</v>
      </c>
      <c r="I123" s="52">
        <f t="shared" ref="I123:K123" si="6">SUM(I117:I122)</f>
        <v>24.500000000000004</v>
      </c>
      <c r="J123" s="52">
        <f t="shared" si="6"/>
        <v>15.700000000000003</v>
      </c>
      <c r="K123" s="52">
        <f t="shared" si="6"/>
        <v>101.78</v>
      </c>
    </row>
    <row r="124" spans="1:11" x14ac:dyDescent="0.3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1:11" x14ac:dyDescent="0.3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1:11" ht="15.6" x14ac:dyDescent="0.3">
      <c r="A126" s="26"/>
      <c r="B126" s="108" t="s">
        <v>114</v>
      </c>
      <c r="C126" s="108"/>
      <c r="D126" s="108"/>
      <c r="E126" s="108"/>
      <c r="F126" s="108"/>
      <c r="G126" s="108"/>
      <c r="H126" s="108"/>
      <c r="I126" s="108"/>
      <c r="J126" s="108"/>
      <c r="K126" s="26"/>
    </row>
    <row r="127" spans="1:11" ht="15.6" x14ac:dyDescent="0.3">
      <c r="A127" s="26"/>
      <c r="B127" s="12"/>
      <c r="C127" s="12"/>
      <c r="D127" s="12"/>
      <c r="E127" s="12"/>
      <c r="F127" s="12"/>
      <c r="G127" s="12"/>
      <c r="H127" s="12"/>
      <c r="I127" s="12"/>
      <c r="J127" s="12"/>
      <c r="K127" s="26"/>
    </row>
    <row r="128" spans="1:11" ht="15.6" x14ac:dyDescent="0.3">
      <c r="A128" s="26"/>
      <c r="B128" s="12"/>
      <c r="C128" s="12"/>
      <c r="D128" s="12"/>
      <c r="E128" s="12"/>
      <c r="F128" s="12"/>
      <c r="G128" s="12"/>
      <c r="H128" s="12"/>
      <c r="I128" s="12"/>
      <c r="J128" s="12"/>
      <c r="K128" s="26"/>
    </row>
    <row r="129" spans="1:11" ht="15.6" x14ac:dyDescent="0.3">
      <c r="A129" s="26"/>
      <c r="B129" s="108" t="s">
        <v>115</v>
      </c>
      <c r="C129" s="108"/>
      <c r="D129" s="108"/>
      <c r="E129" s="108"/>
      <c r="F129" s="108"/>
      <c r="G129" s="108"/>
      <c r="H129" s="108"/>
      <c r="I129" s="108"/>
      <c r="J129" s="26"/>
      <c r="K129" s="26"/>
    </row>
    <row r="130" spans="1:11" x14ac:dyDescent="0.3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1:11" x14ac:dyDescent="0.3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1:11" x14ac:dyDescent="0.3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</row>
    <row r="133" spans="1:11" x14ac:dyDescent="0.3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1:11" x14ac:dyDescent="0.3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1:11" x14ac:dyDescent="0.3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</row>
    <row r="136" spans="1:11" ht="15" customHeight="1" x14ac:dyDescent="0.3">
      <c r="A136" s="26"/>
      <c r="B136" s="125" t="s">
        <v>117</v>
      </c>
      <c r="C136" s="126"/>
      <c r="D136" s="126"/>
      <c r="E136" s="126"/>
      <c r="F136" s="126"/>
      <c r="G136" s="126"/>
      <c r="H136" s="126"/>
      <c r="I136" s="126"/>
      <c r="J136" s="127"/>
      <c r="K136" s="26"/>
    </row>
    <row r="137" spans="1:11" ht="70.5" customHeight="1" thickBot="1" x14ac:dyDescent="0.35">
      <c r="A137" s="26"/>
      <c r="B137" s="137"/>
      <c r="C137" s="138"/>
      <c r="D137" s="138"/>
      <c r="E137" s="138"/>
      <c r="F137" s="138"/>
      <c r="G137" s="138"/>
      <c r="H137" s="138"/>
      <c r="I137" s="138"/>
      <c r="J137" s="139"/>
      <c r="K137" s="26"/>
    </row>
    <row r="138" spans="1:11" x14ac:dyDescent="0.3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1:11" x14ac:dyDescent="0.3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</row>
    <row r="140" spans="1:11" x14ac:dyDescent="0.3">
      <c r="A140" s="26">
        <v>5</v>
      </c>
      <c r="B140" s="26" t="s">
        <v>0</v>
      </c>
      <c r="C140" s="122" t="s">
        <v>132</v>
      </c>
      <c r="D140" s="123"/>
      <c r="E140" s="124"/>
      <c r="F140" s="26"/>
      <c r="G140" s="27" t="s">
        <v>1</v>
      </c>
      <c r="H140" s="26"/>
      <c r="I140" s="26"/>
      <c r="J140" s="26" t="s">
        <v>2</v>
      </c>
      <c r="K140" s="29"/>
    </row>
    <row r="141" spans="1:11" ht="15" thickBot="1" x14ac:dyDescent="0.3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</row>
    <row r="142" spans="1:11" ht="28.8" thickBot="1" x14ac:dyDescent="0.35">
      <c r="A142" s="111" t="s">
        <v>3</v>
      </c>
      <c r="B142" s="112"/>
      <c r="C142" s="30" t="s">
        <v>4</v>
      </c>
      <c r="D142" s="30" t="s">
        <v>5</v>
      </c>
      <c r="E142" s="30" t="s">
        <v>6</v>
      </c>
      <c r="F142" s="31" t="s">
        <v>7</v>
      </c>
      <c r="G142" s="30" t="s">
        <v>8</v>
      </c>
      <c r="H142" s="31" t="s">
        <v>9</v>
      </c>
      <c r="I142" s="30" t="s">
        <v>10</v>
      </c>
      <c r="J142" s="30" t="s">
        <v>11</v>
      </c>
      <c r="K142" s="32" t="s">
        <v>12</v>
      </c>
    </row>
    <row r="143" spans="1:11" ht="35.25" customHeight="1" x14ac:dyDescent="0.3">
      <c r="A143" s="134" t="s">
        <v>16</v>
      </c>
      <c r="B143" s="131" t="s">
        <v>13</v>
      </c>
      <c r="C143" s="103" t="s">
        <v>14</v>
      </c>
      <c r="D143" s="11">
        <v>120</v>
      </c>
      <c r="E143" s="10" t="s">
        <v>54</v>
      </c>
      <c r="F143" s="11">
        <v>200</v>
      </c>
      <c r="G143" s="11">
        <v>12</v>
      </c>
      <c r="H143" s="74">
        <v>124</v>
      </c>
      <c r="I143" s="74">
        <v>4.5599999999999996</v>
      </c>
      <c r="J143" s="74">
        <v>3.92</v>
      </c>
      <c r="K143" s="75">
        <v>17.36</v>
      </c>
    </row>
    <row r="144" spans="1:11" ht="19.5" customHeight="1" x14ac:dyDescent="0.3">
      <c r="A144" s="135"/>
      <c r="B144" s="132"/>
      <c r="C144" s="62" t="s">
        <v>33</v>
      </c>
      <c r="D144" s="3">
        <v>14</v>
      </c>
      <c r="E144" s="2" t="s">
        <v>39</v>
      </c>
      <c r="F144" s="3">
        <v>10</v>
      </c>
      <c r="G144" s="3">
        <v>6.5</v>
      </c>
      <c r="H144" s="66">
        <v>66</v>
      </c>
      <c r="I144" s="66">
        <v>0.08</v>
      </c>
      <c r="J144" s="66">
        <v>7.25</v>
      </c>
      <c r="K144" s="67">
        <v>0.13</v>
      </c>
    </row>
    <row r="145" spans="1:11" ht="33" customHeight="1" x14ac:dyDescent="0.3">
      <c r="A145" s="135"/>
      <c r="B145" s="132"/>
      <c r="C145" s="81" t="s">
        <v>17</v>
      </c>
      <c r="D145" s="3">
        <v>379</v>
      </c>
      <c r="E145" s="2" t="s">
        <v>20</v>
      </c>
      <c r="F145" s="3">
        <v>200</v>
      </c>
      <c r="G145" s="3">
        <v>12.5</v>
      </c>
      <c r="H145" s="66">
        <v>90.8</v>
      </c>
      <c r="I145" s="66">
        <v>3.8</v>
      </c>
      <c r="J145" s="66">
        <v>3.5</v>
      </c>
      <c r="K145" s="67">
        <v>12.4</v>
      </c>
    </row>
    <row r="146" spans="1:11" ht="23.25" customHeight="1" x14ac:dyDescent="0.3">
      <c r="A146" s="135"/>
      <c r="B146" s="132"/>
      <c r="C146" s="3" t="s">
        <v>34</v>
      </c>
      <c r="D146" s="14">
        <v>388</v>
      </c>
      <c r="E146" s="15" t="s">
        <v>55</v>
      </c>
      <c r="F146" s="14" t="s">
        <v>57</v>
      </c>
      <c r="G146" s="14">
        <v>34.5</v>
      </c>
      <c r="H146" s="66">
        <v>236.03</v>
      </c>
      <c r="I146" s="66">
        <v>3.76</v>
      </c>
      <c r="J146" s="66">
        <v>1.26</v>
      </c>
      <c r="K146" s="67">
        <v>52.4</v>
      </c>
    </row>
    <row r="147" spans="1:11" ht="15.6" x14ac:dyDescent="0.3">
      <c r="A147" s="135"/>
      <c r="B147" s="132"/>
      <c r="C147" s="3" t="s">
        <v>30</v>
      </c>
      <c r="D147" s="3" t="s">
        <v>37</v>
      </c>
      <c r="E147" s="2" t="s">
        <v>56</v>
      </c>
      <c r="F147" s="3">
        <v>30</v>
      </c>
      <c r="G147" s="3">
        <v>1.5</v>
      </c>
      <c r="H147" s="66">
        <v>82</v>
      </c>
      <c r="I147" s="66">
        <v>2.5</v>
      </c>
      <c r="J147" s="66">
        <v>0.3</v>
      </c>
      <c r="K147" s="67">
        <v>16.8</v>
      </c>
    </row>
    <row r="148" spans="1:11" ht="46.8" x14ac:dyDescent="0.3">
      <c r="A148" s="135"/>
      <c r="B148" s="133"/>
      <c r="C148" s="62" t="s">
        <v>29</v>
      </c>
      <c r="D148" s="3" t="s">
        <v>37</v>
      </c>
      <c r="E148" s="15" t="s">
        <v>126</v>
      </c>
      <c r="F148" s="3">
        <v>35</v>
      </c>
      <c r="G148" s="3">
        <v>24.53</v>
      </c>
      <c r="H148" s="66">
        <v>123.9</v>
      </c>
      <c r="I148" s="66">
        <v>2.4500000000000002</v>
      </c>
      <c r="J148" s="66">
        <v>1.19</v>
      </c>
      <c r="K148" s="67">
        <v>28.7</v>
      </c>
    </row>
    <row r="149" spans="1:11" ht="21" customHeight="1" thickBot="1" x14ac:dyDescent="0.35">
      <c r="A149" s="136"/>
      <c r="B149" s="9" t="s">
        <v>21</v>
      </c>
      <c r="C149" s="9"/>
      <c r="D149" s="9"/>
      <c r="E149" s="18"/>
      <c r="F149" s="9">
        <f>200+10+200+250+30+35</f>
        <v>725</v>
      </c>
      <c r="G149" s="9">
        <f>SUM(G143:G148)</f>
        <v>91.53</v>
      </c>
      <c r="H149" s="82">
        <f>SUM(H143:H148)</f>
        <v>722.73</v>
      </c>
      <c r="I149" s="82">
        <f t="shared" ref="I149:K149" si="7">SUM(I143:I148)</f>
        <v>17.149999999999999</v>
      </c>
      <c r="J149" s="82">
        <f t="shared" si="7"/>
        <v>17.420000000000002</v>
      </c>
      <c r="K149" s="83">
        <f t="shared" si="7"/>
        <v>127.78999999999999</v>
      </c>
    </row>
    <row r="150" spans="1:11" ht="51" customHeight="1" x14ac:dyDescent="0.3">
      <c r="A150" s="134" t="s">
        <v>25</v>
      </c>
      <c r="B150" s="131" t="s">
        <v>23</v>
      </c>
      <c r="C150" s="61" t="s">
        <v>26</v>
      </c>
      <c r="D150" s="7">
        <v>106</v>
      </c>
      <c r="E150" s="6" t="s">
        <v>98</v>
      </c>
      <c r="F150" s="7">
        <v>200</v>
      </c>
      <c r="G150" s="7">
        <v>20.03</v>
      </c>
      <c r="H150" s="64">
        <v>134.80000000000001</v>
      </c>
      <c r="I150" s="64">
        <v>1.76</v>
      </c>
      <c r="J150" s="64">
        <v>2.2200000000000002</v>
      </c>
      <c r="K150" s="65">
        <v>12.3</v>
      </c>
    </row>
    <row r="151" spans="1:11" ht="37.5" customHeight="1" x14ac:dyDescent="0.3">
      <c r="A151" s="135"/>
      <c r="B151" s="132"/>
      <c r="C151" s="62" t="s">
        <v>27</v>
      </c>
      <c r="D151" s="3">
        <v>259</v>
      </c>
      <c r="E151" s="2" t="s">
        <v>99</v>
      </c>
      <c r="F151" s="3">
        <v>200</v>
      </c>
      <c r="G151" s="3">
        <v>63</v>
      </c>
      <c r="H151" s="66">
        <v>370.85</v>
      </c>
      <c r="I151" s="66">
        <v>20.36</v>
      </c>
      <c r="J151" s="66">
        <v>22.74</v>
      </c>
      <c r="K151" s="67">
        <v>20.84</v>
      </c>
    </row>
    <row r="152" spans="1:11" ht="34.5" customHeight="1" x14ac:dyDescent="0.3">
      <c r="A152" s="135"/>
      <c r="B152" s="132"/>
      <c r="C152" s="34" t="s">
        <v>131</v>
      </c>
      <c r="D152" s="3">
        <v>349</v>
      </c>
      <c r="E152" s="2" t="s">
        <v>89</v>
      </c>
      <c r="F152" s="3">
        <v>200</v>
      </c>
      <c r="G152" s="3">
        <v>5.5</v>
      </c>
      <c r="H152" s="66">
        <v>132.80000000000001</v>
      </c>
      <c r="I152" s="66">
        <v>0.66</v>
      </c>
      <c r="J152" s="66">
        <v>0.09</v>
      </c>
      <c r="K152" s="67">
        <v>17.8</v>
      </c>
    </row>
    <row r="153" spans="1:11" ht="15.6" x14ac:dyDescent="0.3">
      <c r="A153" s="135"/>
      <c r="B153" s="132"/>
      <c r="C153" s="3" t="s">
        <v>30</v>
      </c>
      <c r="D153" s="3" t="s">
        <v>37</v>
      </c>
      <c r="E153" s="8" t="s">
        <v>56</v>
      </c>
      <c r="F153" s="3">
        <v>30</v>
      </c>
      <c r="G153" s="3">
        <v>1.5</v>
      </c>
      <c r="H153" s="72">
        <v>82</v>
      </c>
      <c r="I153" s="72">
        <v>2.5</v>
      </c>
      <c r="J153" s="72">
        <v>0.3</v>
      </c>
      <c r="K153" s="73">
        <v>16.8</v>
      </c>
    </row>
    <row r="154" spans="1:11" ht="31.2" x14ac:dyDescent="0.3">
      <c r="A154" s="175"/>
      <c r="B154" s="133"/>
      <c r="C154" s="3" t="s">
        <v>31</v>
      </c>
      <c r="D154" s="3" t="s">
        <v>37</v>
      </c>
      <c r="E154" s="8" t="s">
        <v>84</v>
      </c>
      <c r="F154" s="3">
        <v>30</v>
      </c>
      <c r="G154" s="3">
        <v>1.5</v>
      </c>
      <c r="H154" s="72">
        <v>70.14</v>
      </c>
      <c r="I154" s="72">
        <v>2.37</v>
      </c>
      <c r="J154" s="72">
        <v>0.3</v>
      </c>
      <c r="K154" s="73">
        <v>14.4</v>
      </c>
    </row>
    <row r="155" spans="1:11" ht="15" thickBot="1" x14ac:dyDescent="0.35">
      <c r="A155" s="36"/>
      <c r="B155" s="53" t="s">
        <v>21</v>
      </c>
      <c r="C155" s="54"/>
      <c r="D155" s="53"/>
      <c r="E155" s="55"/>
      <c r="F155" s="56">
        <f>SUM(F150:F154)</f>
        <v>660</v>
      </c>
      <c r="G155" s="57">
        <f>SUM(G150:G154)</f>
        <v>91.53</v>
      </c>
      <c r="H155" s="82">
        <f>SUM(H150:H154)</f>
        <v>790.59</v>
      </c>
      <c r="I155" s="82">
        <f t="shared" ref="I155:K155" si="8">SUM(I150:I154)</f>
        <v>27.650000000000002</v>
      </c>
      <c r="J155" s="82">
        <f t="shared" si="8"/>
        <v>25.65</v>
      </c>
      <c r="K155" s="83">
        <f t="shared" si="8"/>
        <v>82.14</v>
      </c>
    </row>
    <row r="156" spans="1:11" x14ac:dyDescent="0.3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</row>
    <row r="157" spans="1:11" x14ac:dyDescent="0.3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</row>
    <row r="158" spans="1:11" ht="15.6" x14ac:dyDescent="0.3">
      <c r="A158" s="26"/>
      <c r="B158" s="108" t="s">
        <v>114</v>
      </c>
      <c r="C158" s="108"/>
      <c r="D158" s="108"/>
      <c r="E158" s="108"/>
      <c r="F158" s="108"/>
      <c r="G158" s="108"/>
      <c r="H158" s="108"/>
      <c r="I158" s="108"/>
      <c r="J158" s="108"/>
      <c r="K158" s="26"/>
    </row>
    <row r="159" spans="1:11" ht="15.6" x14ac:dyDescent="0.3">
      <c r="A159" s="26"/>
      <c r="B159" s="12"/>
      <c r="C159" s="12"/>
      <c r="D159" s="12"/>
      <c r="E159" s="12"/>
      <c r="F159" s="12"/>
      <c r="G159" s="12"/>
      <c r="H159" s="12"/>
      <c r="I159" s="12"/>
      <c r="J159" s="12"/>
      <c r="K159" s="26"/>
    </row>
    <row r="160" spans="1:11" ht="15.6" x14ac:dyDescent="0.3">
      <c r="A160" s="26"/>
      <c r="B160" s="12"/>
      <c r="C160" s="12"/>
      <c r="D160" s="12"/>
      <c r="E160" s="12"/>
      <c r="F160" s="12"/>
      <c r="G160" s="12"/>
      <c r="H160" s="12"/>
      <c r="I160" s="12"/>
      <c r="J160" s="12"/>
      <c r="K160" s="26"/>
    </row>
    <row r="161" spans="1:11" ht="15.6" x14ac:dyDescent="0.3">
      <c r="A161" s="26"/>
      <c r="B161" s="108" t="s">
        <v>115</v>
      </c>
      <c r="C161" s="108"/>
      <c r="D161" s="108"/>
      <c r="E161" s="108"/>
      <c r="F161" s="108"/>
      <c r="G161" s="108"/>
      <c r="H161" s="108"/>
      <c r="I161" s="108"/>
      <c r="J161" s="26"/>
      <c r="K161" s="26"/>
    </row>
    <row r="162" spans="1:11" x14ac:dyDescent="0.3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</row>
    <row r="163" spans="1:11" x14ac:dyDescent="0.3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</row>
    <row r="164" spans="1:11" x14ac:dyDescent="0.3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</row>
    <row r="165" spans="1:11" x14ac:dyDescent="0.3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</row>
    <row r="166" spans="1:11" x14ac:dyDescent="0.3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</row>
    <row r="167" spans="1:11" x14ac:dyDescent="0.3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</row>
    <row r="168" spans="1:11" x14ac:dyDescent="0.3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</row>
    <row r="169" spans="1:11" x14ac:dyDescent="0.3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</row>
    <row r="170" spans="1:11" x14ac:dyDescent="0.3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</row>
    <row r="171" spans="1:11" x14ac:dyDescent="0.3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</row>
    <row r="172" spans="1:11" x14ac:dyDescent="0.3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</row>
    <row r="173" spans="1:11" x14ac:dyDescent="0.3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</row>
    <row r="174" spans="1:11" ht="15" customHeight="1" x14ac:dyDescent="0.3">
      <c r="A174" s="26"/>
      <c r="B174" s="125" t="s">
        <v>117</v>
      </c>
      <c r="C174" s="126"/>
      <c r="D174" s="126"/>
      <c r="E174" s="126"/>
      <c r="F174" s="126"/>
      <c r="G174" s="126"/>
      <c r="H174" s="126"/>
      <c r="I174" s="126"/>
      <c r="J174" s="127"/>
      <c r="K174" s="26"/>
    </row>
    <row r="175" spans="1:11" ht="15.75" customHeight="1" x14ac:dyDescent="0.3">
      <c r="A175" s="26"/>
      <c r="B175" s="140"/>
      <c r="C175" s="141"/>
      <c r="D175" s="141"/>
      <c r="E175" s="141"/>
      <c r="F175" s="141"/>
      <c r="G175" s="141"/>
      <c r="H175" s="141"/>
      <c r="I175" s="141"/>
      <c r="J175" s="142"/>
      <c r="K175" s="26"/>
    </row>
    <row r="176" spans="1:11" ht="52.5" customHeight="1" x14ac:dyDescent="0.3">
      <c r="A176" s="26"/>
      <c r="B176" s="128"/>
      <c r="C176" s="129"/>
      <c r="D176" s="129"/>
      <c r="E176" s="129"/>
      <c r="F176" s="129"/>
      <c r="G176" s="129"/>
      <c r="H176" s="129"/>
      <c r="I176" s="129"/>
      <c r="J176" s="130"/>
      <c r="K176" s="26"/>
    </row>
    <row r="177" spans="1:11" x14ac:dyDescent="0.3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</row>
    <row r="178" spans="1:11" x14ac:dyDescent="0.3">
      <c r="A178" s="26">
        <v>6</v>
      </c>
      <c r="B178" s="26" t="s">
        <v>0</v>
      </c>
      <c r="C178" s="122" t="s">
        <v>132</v>
      </c>
      <c r="D178" s="123"/>
      <c r="E178" s="124"/>
      <c r="F178" s="26"/>
      <c r="G178" s="27" t="s">
        <v>1</v>
      </c>
      <c r="H178" s="26"/>
      <c r="I178" s="26"/>
      <c r="J178" s="26" t="s">
        <v>2</v>
      </c>
      <c r="K178" s="29"/>
    </row>
    <row r="179" spans="1:11" ht="15" thickBot="1" x14ac:dyDescent="0.3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</row>
    <row r="180" spans="1:11" ht="28.8" thickBot="1" x14ac:dyDescent="0.35">
      <c r="A180" s="111" t="s">
        <v>3</v>
      </c>
      <c r="B180" s="112"/>
      <c r="C180" s="30" t="s">
        <v>4</v>
      </c>
      <c r="D180" s="30" t="s">
        <v>5</v>
      </c>
      <c r="E180" s="30" t="s">
        <v>6</v>
      </c>
      <c r="F180" s="31" t="s">
        <v>7</v>
      </c>
      <c r="G180" s="30" t="s">
        <v>8</v>
      </c>
      <c r="H180" s="31" t="s">
        <v>9</v>
      </c>
      <c r="I180" s="30" t="s">
        <v>10</v>
      </c>
      <c r="J180" s="30" t="s">
        <v>11</v>
      </c>
      <c r="K180" s="32" t="s">
        <v>12</v>
      </c>
    </row>
    <row r="181" spans="1:11" ht="35.25" customHeight="1" x14ac:dyDescent="0.3">
      <c r="A181" s="134" t="s">
        <v>16</v>
      </c>
      <c r="B181" s="131" t="s">
        <v>13</v>
      </c>
      <c r="C181" s="33" t="s">
        <v>24</v>
      </c>
      <c r="D181" s="19" t="s">
        <v>42</v>
      </c>
      <c r="E181" s="20" t="s">
        <v>58</v>
      </c>
      <c r="F181" s="19">
        <v>60</v>
      </c>
      <c r="G181" s="22">
        <v>8.84</v>
      </c>
      <c r="H181" s="64">
        <v>5.7</v>
      </c>
      <c r="I181" s="64">
        <v>0.2</v>
      </c>
      <c r="J181" s="64">
        <v>0.04</v>
      </c>
      <c r="K181" s="65">
        <v>0.75</v>
      </c>
    </row>
    <row r="182" spans="1:11" ht="30.75" customHeight="1" x14ac:dyDescent="0.3">
      <c r="A182" s="135"/>
      <c r="B182" s="132"/>
      <c r="C182" s="34" t="s">
        <v>27</v>
      </c>
      <c r="D182" s="3">
        <v>243</v>
      </c>
      <c r="E182" s="2" t="s">
        <v>59</v>
      </c>
      <c r="F182" s="3">
        <v>60</v>
      </c>
      <c r="G182" s="4">
        <v>27</v>
      </c>
      <c r="H182" s="66">
        <v>178.9</v>
      </c>
      <c r="I182" s="66">
        <v>5.55</v>
      </c>
      <c r="J182" s="66">
        <v>15.55</v>
      </c>
      <c r="K182" s="67">
        <v>0.25</v>
      </c>
    </row>
    <row r="183" spans="1:11" ht="29.25" customHeight="1" x14ac:dyDescent="0.3">
      <c r="A183" s="135"/>
      <c r="B183" s="132"/>
      <c r="C183" s="34" t="s">
        <v>28</v>
      </c>
      <c r="D183" s="3">
        <v>203</v>
      </c>
      <c r="E183" s="2" t="s">
        <v>60</v>
      </c>
      <c r="F183" s="3">
        <v>150</v>
      </c>
      <c r="G183" s="4">
        <v>8</v>
      </c>
      <c r="H183" s="66">
        <v>201.9</v>
      </c>
      <c r="I183" s="66">
        <v>5.4</v>
      </c>
      <c r="J183" s="66">
        <v>6.3</v>
      </c>
      <c r="K183" s="67">
        <v>39.75</v>
      </c>
    </row>
    <row r="184" spans="1:11" ht="15.6" x14ac:dyDescent="0.3">
      <c r="A184" s="135"/>
      <c r="B184" s="132"/>
      <c r="C184" s="3" t="s">
        <v>30</v>
      </c>
      <c r="D184" s="3" t="s">
        <v>37</v>
      </c>
      <c r="E184" s="2" t="s">
        <v>56</v>
      </c>
      <c r="F184" s="3">
        <v>30</v>
      </c>
      <c r="G184" s="4">
        <v>1.5</v>
      </c>
      <c r="H184" s="66">
        <v>82</v>
      </c>
      <c r="I184" s="66">
        <v>2.5</v>
      </c>
      <c r="J184" s="66">
        <v>0.3</v>
      </c>
      <c r="K184" s="67">
        <v>16.8</v>
      </c>
    </row>
    <row r="185" spans="1:11" ht="33" customHeight="1" x14ac:dyDescent="0.3">
      <c r="A185" s="135"/>
      <c r="B185" s="132"/>
      <c r="C185" s="81" t="s">
        <v>17</v>
      </c>
      <c r="D185" s="3">
        <v>377</v>
      </c>
      <c r="E185" s="2" t="s">
        <v>53</v>
      </c>
      <c r="F185" s="3">
        <v>200</v>
      </c>
      <c r="G185" s="4">
        <v>5</v>
      </c>
      <c r="H185" s="66">
        <v>62</v>
      </c>
      <c r="I185" s="66">
        <v>0.1</v>
      </c>
      <c r="J185" s="66">
        <v>0</v>
      </c>
      <c r="K185" s="67">
        <v>10</v>
      </c>
    </row>
    <row r="186" spans="1:11" ht="36.75" customHeight="1" x14ac:dyDescent="0.3">
      <c r="A186" s="135"/>
      <c r="B186" s="132"/>
      <c r="C186" s="3" t="s">
        <v>130</v>
      </c>
      <c r="D186" s="3"/>
      <c r="E186" s="2" t="s">
        <v>77</v>
      </c>
      <c r="F186" s="3">
        <v>100</v>
      </c>
      <c r="G186" s="4">
        <v>24</v>
      </c>
      <c r="H186" s="66">
        <v>87.5</v>
      </c>
      <c r="I186" s="66">
        <v>5.6</v>
      </c>
      <c r="J186" s="66">
        <v>6.4</v>
      </c>
      <c r="K186" s="67">
        <v>8.1999999999999993</v>
      </c>
    </row>
    <row r="187" spans="1:11" ht="36.75" customHeight="1" x14ac:dyDescent="0.3">
      <c r="A187" s="135"/>
      <c r="B187" s="133"/>
      <c r="C187" s="3" t="s">
        <v>34</v>
      </c>
      <c r="D187" s="3">
        <v>338</v>
      </c>
      <c r="E187" s="2" t="s">
        <v>41</v>
      </c>
      <c r="F187" s="3" t="s">
        <v>22</v>
      </c>
      <c r="G187" s="4">
        <v>17.190000000000001</v>
      </c>
      <c r="H187" s="66">
        <v>52</v>
      </c>
      <c r="I187" s="66">
        <v>0.4</v>
      </c>
      <c r="J187" s="66">
        <v>0</v>
      </c>
      <c r="K187" s="67">
        <v>12.6</v>
      </c>
    </row>
    <row r="188" spans="1:11" ht="16.2" thickBot="1" x14ac:dyDescent="0.35">
      <c r="A188" s="136"/>
      <c r="B188" s="9" t="s">
        <v>21</v>
      </c>
      <c r="C188" s="9"/>
      <c r="D188" s="9"/>
      <c r="E188" s="18"/>
      <c r="F188" s="9">
        <f>60+60+150+30+200+100+100</f>
        <v>700</v>
      </c>
      <c r="G188" s="9">
        <f>SUM(G181:G187)</f>
        <v>91.53</v>
      </c>
      <c r="H188" s="82">
        <f>SUM(H181:H187)</f>
        <v>670</v>
      </c>
      <c r="I188" s="82">
        <f t="shared" ref="I188:K188" si="9">SUM(I181:I187)</f>
        <v>19.75</v>
      </c>
      <c r="J188" s="82">
        <f t="shared" si="9"/>
        <v>28.590000000000003</v>
      </c>
      <c r="K188" s="83">
        <f t="shared" si="9"/>
        <v>88.35</v>
      </c>
    </row>
    <row r="189" spans="1:11" ht="41.25" customHeight="1" x14ac:dyDescent="0.3">
      <c r="A189" s="134" t="s">
        <v>25</v>
      </c>
      <c r="B189" s="131" t="s">
        <v>23</v>
      </c>
      <c r="C189" s="33" t="s">
        <v>24</v>
      </c>
      <c r="D189" s="19" t="s">
        <v>42</v>
      </c>
      <c r="E189" s="20" t="s">
        <v>58</v>
      </c>
      <c r="F189" s="19">
        <v>60</v>
      </c>
      <c r="G189" s="22">
        <v>9</v>
      </c>
      <c r="H189" s="64">
        <v>5.7</v>
      </c>
      <c r="I189" s="64">
        <v>0.2</v>
      </c>
      <c r="J189" s="64">
        <v>0.04</v>
      </c>
      <c r="K189" s="65">
        <v>0.75</v>
      </c>
    </row>
    <row r="190" spans="1:11" ht="39.75" customHeight="1" x14ac:dyDescent="0.3">
      <c r="A190" s="135"/>
      <c r="B190" s="132"/>
      <c r="C190" s="34" t="s">
        <v>26</v>
      </c>
      <c r="D190" s="3">
        <v>88</v>
      </c>
      <c r="E190" s="2" t="s">
        <v>100</v>
      </c>
      <c r="F190" s="3" t="s">
        <v>86</v>
      </c>
      <c r="G190" s="4">
        <v>12.5</v>
      </c>
      <c r="H190" s="66">
        <v>76.5</v>
      </c>
      <c r="I190" s="66">
        <v>1.72</v>
      </c>
      <c r="J190" s="66">
        <v>5.05</v>
      </c>
      <c r="K190" s="67">
        <v>6.03</v>
      </c>
    </row>
    <row r="191" spans="1:11" ht="29.25" customHeight="1" x14ac:dyDescent="0.3">
      <c r="A191" s="135"/>
      <c r="B191" s="132"/>
      <c r="C191" s="34" t="s">
        <v>27</v>
      </c>
      <c r="D191" s="3">
        <v>243</v>
      </c>
      <c r="E191" s="2" t="s">
        <v>59</v>
      </c>
      <c r="F191" s="3">
        <v>60</v>
      </c>
      <c r="G191" s="4">
        <v>27</v>
      </c>
      <c r="H191" s="66">
        <v>178.9</v>
      </c>
      <c r="I191" s="66">
        <v>5.55</v>
      </c>
      <c r="J191" s="66">
        <v>15.55</v>
      </c>
      <c r="K191" s="67">
        <v>0.25</v>
      </c>
    </row>
    <row r="192" spans="1:11" ht="32.25" customHeight="1" x14ac:dyDescent="0.3">
      <c r="A192" s="135"/>
      <c r="B192" s="132"/>
      <c r="C192" s="34" t="s">
        <v>28</v>
      </c>
      <c r="D192" s="3">
        <v>23</v>
      </c>
      <c r="E192" s="2" t="s">
        <v>60</v>
      </c>
      <c r="F192" s="3">
        <v>150</v>
      </c>
      <c r="G192" s="4">
        <v>8</v>
      </c>
      <c r="H192" s="66">
        <v>201.9</v>
      </c>
      <c r="I192" s="66">
        <v>5.4</v>
      </c>
      <c r="J192" s="66">
        <v>6.3</v>
      </c>
      <c r="K192" s="67">
        <v>39.75</v>
      </c>
    </row>
    <row r="193" spans="1:11" ht="52.5" customHeight="1" x14ac:dyDescent="0.3">
      <c r="A193" s="135"/>
      <c r="B193" s="132"/>
      <c r="C193" s="34" t="s">
        <v>131</v>
      </c>
      <c r="D193" s="3" t="s">
        <v>37</v>
      </c>
      <c r="E193" s="2" t="s">
        <v>97</v>
      </c>
      <c r="F193" s="3">
        <v>200</v>
      </c>
      <c r="G193" s="4">
        <v>11</v>
      </c>
      <c r="H193" s="66">
        <v>330</v>
      </c>
      <c r="I193" s="66">
        <v>0.09</v>
      </c>
      <c r="J193" s="66">
        <v>0</v>
      </c>
      <c r="K193" s="67">
        <v>19</v>
      </c>
    </row>
    <row r="194" spans="1:11" ht="15" customHeight="1" x14ac:dyDescent="0.3">
      <c r="A194" s="135"/>
      <c r="B194" s="132"/>
      <c r="C194" s="3" t="s">
        <v>30</v>
      </c>
      <c r="D194" s="3" t="s">
        <v>37</v>
      </c>
      <c r="E194" s="8" t="s">
        <v>56</v>
      </c>
      <c r="F194" s="3">
        <v>30</v>
      </c>
      <c r="G194" s="3">
        <v>1.5</v>
      </c>
      <c r="H194" s="72">
        <v>82</v>
      </c>
      <c r="I194" s="72">
        <v>2.5</v>
      </c>
      <c r="J194" s="72">
        <v>0.3</v>
      </c>
      <c r="K194" s="73">
        <v>16.8</v>
      </c>
    </row>
    <row r="195" spans="1:11" ht="15.75" customHeight="1" x14ac:dyDescent="0.3">
      <c r="A195" s="135"/>
      <c r="B195" s="132"/>
      <c r="C195" s="3" t="s">
        <v>31</v>
      </c>
      <c r="D195" s="3" t="s">
        <v>37</v>
      </c>
      <c r="E195" s="8" t="s">
        <v>84</v>
      </c>
      <c r="F195" s="3">
        <v>30</v>
      </c>
      <c r="G195" s="3">
        <v>1.5</v>
      </c>
      <c r="H195" s="72">
        <v>70.14</v>
      </c>
      <c r="I195" s="72">
        <v>2.37</v>
      </c>
      <c r="J195" s="72">
        <v>0.3</v>
      </c>
      <c r="K195" s="73">
        <v>14.4</v>
      </c>
    </row>
    <row r="196" spans="1:11" ht="15.6" x14ac:dyDescent="0.3">
      <c r="A196" s="135"/>
      <c r="B196" s="133"/>
      <c r="C196" s="3" t="s">
        <v>34</v>
      </c>
      <c r="D196" s="3">
        <v>338</v>
      </c>
      <c r="E196" s="2" t="s">
        <v>41</v>
      </c>
      <c r="F196" s="3" t="s">
        <v>22</v>
      </c>
      <c r="G196" s="3">
        <v>21.03</v>
      </c>
      <c r="H196" s="66">
        <v>52</v>
      </c>
      <c r="I196" s="66">
        <v>0.4</v>
      </c>
      <c r="J196" s="66">
        <v>0</v>
      </c>
      <c r="K196" s="67">
        <v>12.6</v>
      </c>
    </row>
    <row r="197" spans="1:11" ht="15" thickBot="1" x14ac:dyDescent="0.35">
      <c r="A197" s="136"/>
      <c r="B197" s="85" t="s">
        <v>21</v>
      </c>
      <c r="C197" s="86"/>
      <c r="D197" s="85"/>
      <c r="E197" s="87"/>
      <c r="F197" s="88">
        <f>60+208+60+150+200+30+30+100</f>
        <v>838</v>
      </c>
      <c r="G197" s="68">
        <f>SUM(G189:G196)</f>
        <v>91.53</v>
      </c>
      <c r="H197" s="68">
        <f>SUM(H189:H196)</f>
        <v>997.14</v>
      </c>
      <c r="I197" s="68">
        <f t="shared" ref="I197:K197" si="10">SUM(I189:I196)</f>
        <v>18.23</v>
      </c>
      <c r="J197" s="68">
        <f t="shared" si="10"/>
        <v>27.540000000000003</v>
      </c>
      <c r="K197" s="94">
        <f t="shared" si="10"/>
        <v>109.58</v>
      </c>
    </row>
    <row r="198" spans="1:11" x14ac:dyDescent="0.3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</row>
    <row r="199" spans="1:11" ht="15.6" x14ac:dyDescent="0.3">
      <c r="A199" s="26"/>
      <c r="B199" s="108" t="s">
        <v>114</v>
      </c>
      <c r="C199" s="108"/>
      <c r="D199" s="108"/>
      <c r="E199" s="108"/>
      <c r="F199" s="108"/>
      <c r="G199" s="108"/>
      <c r="H199" s="108"/>
      <c r="I199" s="108"/>
      <c r="J199" s="108"/>
      <c r="K199" s="26"/>
    </row>
    <row r="200" spans="1:11" ht="15.6" x14ac:dyDescent="0.3">
      <c r="A200" s="26"/>
      <c r="B200" s="12"/>
      <c r="C200" s="12"/>
      <c r="D200" s="12"/>
      <c r="E200" s="12"/>
      <c r="F200" s="12"/>
      <c r="G200" s="12"/>
      <c r="H200" s="12"/>
      <c r="I200" s="12"/>
      <c r="J200" s="12"/>
      <c r="K200" s="26"/>
    </row>
    <row r="201" spans="1:11" ht="15.6" x14ac:dyDescent="0.3">
      <c r="A201" s="26"/>
      <c r="B201" s="12"/>
      <c r="C201" s="12"/>
      <c r="D201" s="12"/>
      <c r="E201" s="12"/>
      <c r="F201" s="12"/>
      <c r="G201" s="12"/>
      <c r="H201" s="12"/>
      <c r="I201" s="12"/>
      <c r="J201" s="12"/>
      <c r="K201" s="26"/>
    </row>
    <row r="202" spans="1:11" ht="15.6" x14ac:dyDescent="0.3">
      <c r="A202" s="26"/>
      <c r="B202" s="108" t="s">
        <v>115</v>
      </c>
      <c r="C202" s="108"/>
      <c r="D202" s="108"/>
      <c r="E202" s="108"/>
      <c r="F202" s="108"/>
      <c r="G202" s="108"/>
      <c r="H202" s="108"/>
      <c r="I202" s="108"/>
      <c r="J202" s="26"/>
      <c r="K202" s="26"/>
    </row>
    <row r="203" spans="1:11" x14ac:dyDescent="0.3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</row>
    <row r="204" spans="1:11" x14ac:dyDescent="0.3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</row>
    <row r="205" spans="1:11" x14ac:dyDescent="0.3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</row>
    <row r="206" spans="1:11" x14ac:dyDescent="0.3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</row>
    <row r="207" spans="1:11" ht="15" customHeight="1" x14ac:dyDescent="0.3">
      <c r="A207" s="26"/>
      <c r="B207" s="125" t="s">
        <v>117</v>
      </c>
      <c r="C207" s="126"/>
      <c r="D207" s="126"/>
      <c r="E207" s="126"/>
      <c r="F207" s="126"/>
      <c r="G207" s="126"/>
      <c r="H207" s="126"/>
      <c r="I207" s="126"/>
      <c r="J207" s="127"/>
      <c r="K207" s="26"/>
    </row>
    <row r="208" spans="1:11" x14ac:dyDescent="0.3">
      <c r="A208" s="26"/>
      <c r="B208" s="140"/>
      <c r="C208" s="141"/>
      <c r="D208" s="141"/>
      <c r="E208" s="141"/>
      <c r="F208" s="141"/>
      <c r="G208" s="141"/>
      <c r="H208" s="141"/>
      <c r="I208" s="141"/>
      <c r="J208" s="142"/>
      <c r="K208" s="26"/>
    </row>
    <row r="209" spans="1:11" ht="52.5" customHeight="1" thickBot="1" x14ac:dyDescent="0.35">
      <c r="A209" s="26"/>
      <c r="B209" s="137"/>
      <c r="C209" s="138"/>
      <c r="D209" s="138"/>
      <c r="E209" s="138"/>
      <c r="F209" s="138"/>
      <c r="G209" s="138"/>
      <c r="H209" s="138"/>
      <c r="I209" s="138"/>
      <c r="J209" s="139"/>
      <c r="K209" s="26"/>
    </row>
    <row r="210" spans="1:11" x14ac:dyDescent="0.3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</row>
    <row r="211" spans="1:11" x14ac:dyDescent="0.3">
      <c r="A211" s="26">
        <v>7</v>
      </c>
      <c r="B211" s="26" t="s">
        <v>0</v>
      </c>
      <c r="C211" s="122" t="s">
        <v>132</v>
      </c>
      <c r="D211" s="123"/>
      <c r="E211" s="124"/>
      <c r="F211" s="26"/>
      <c r="G211" s="27" t="s">
        <v>1</v>
      </c>
      <c r="H211" s="28"/>
      <c r="I211" s="26"/>
      <c r="J211" s="26" t="s">
        <v>2</v>
      </c>
      <c r="K211" s="29"/>
    </row>
    <row r="212" spans="1:11" ht="15" thickBot="1" x14ac:dyDescent="0.3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</row>
    <row r="213" spans="1:11" ht="28.8" thickBot="1" x14ac:dyDescent="0.35">
      <c r="A213" s="111" t="s">
        <v>3</v>
      </c>
      <c r="B213" s="112"/>
      <c r="C213" s="30" t="s">
        <v>4</v>
      </c>
      <c r="D213" s="30" t="s">
        <v>5</v>
      </c>
      <c r="E213" s="30" t="s">
        <v>6</v>
      </c>
      <c r="F213" s="31" t="s">
        <v>7</v>
      </c>
      <c r="G213" s="30" t="s">
        <v>8</v>
      </c>
      <c r="H213" s="31" t="s">
        <v>9</v>
      </c>
      <c r="I213" s="30" t="s">
        <v>10</v>
      </c>
      <c r="J213" s="30" t="s">
        <v>11</v>
      </c>
      <c r="K213" s="32" t="s">
        <v>12</v>
      </c>
    </row>
    <row r="214" spans="1:11" ht="39" customHeight="1" x14ac:dyDescent="0.3">
      <c r="A214" s="134" t="s">
        <v>16</v>
      </c>
      <c r="B214" s="131" t="s">
        <v>13</v>
      </c>
      <c r="C214" s="39" t="s">
        <v>24</v>
      </c>
      <c r="D214" s="19" t="s">
        <v>51</v>
      </c>
      <c r="E214" s="20" t="s">
        <v>61</v>
      </c>
      <c r="F214" s="19">
        <v>30</v>
      </c>
      <c r="G214" s="19">
        <v>7.53</v>
      </c>
      <c r="H214" s="64">
        <v>27.6</v>
      </c>
      <c r="I214" s="64">
        <v>0.9</v>
      </c>
      <c r="J214" s="64">
        <v>1.86</v>
      </c>
      <c r="K214" s="65">
        <v>1.86</v>
      </c>
    </row>
    <row r="215" spans="1:11" ht="15.6" x14ac:dyDescent="0.3">
      <c r="A215" s="135"/>
      <c r="B215" s="132"/>
      <c r="C215" s="40" t="s">
        <v>27</v>
      </c>
      <c r="D215" s="3">
        <v>290</v>
      </c>
      <c r="E215" s="2" t="s">
        <v>62</v>
      </c>
      <c r="F215" s="3">
        <v>90</v>
      </c>
      <c r="G215" s="3">
        <v>44</v>
      </c>
      <c r="H215" s="66">
        <v>163.80000000000001</v>
      </c>
      <c r="I215" s="66">
        <v>25.38</v>
      </c>
      <c r="J215" s="66">
        <v>6.48</v>
      </c>
      <c r="K215" s="67">
        <v>0.72</v>
      </c>
    </row>
    <row r="216" spans="1:11" ht="21" customHeight="1" x14ac:dyDescent="0.3">
      <c r="A216" s="135"/>
      <c r="B216" s="132"/>
      <c r="C216" s="40" t="s">
        <v>28</v>
      </c>
      <c r="D216" s="3">
        <v>305</v>
      </c>
      <c r="E216" s="2" t="s">
        <v>127</v>
      </c>
      <c r="F216" s="3">
        <v>150</v>
      </c>
      <c r="G216" s="3">
        <v>12</v>
      </c>
      <c r="H216" s="66">
        <v>209</v>
      </c>
      <c r="I216" s="66">
        <v>3.7</v>
      </c>
      <c r="J216" s="66">
        <v>4.5999999999999996</v>
      </c>
      <c r="K216" s="67">
        <v>38.5</v>
      </c>
    </row>
    <row r="217" spans="1:11" ht="21" customHeight="1" x14ac:dyDescent="0.3">
      <c r="A217" s="135"/>
      <c r="B217" s="132"/>
      <c r="C217" s="3" t="s">
        <v>30</v>
      </c>
      <c r="D217" s="3" t="s">
        <v>37</v>
      </c>
      <c r="E217" s="8" t="s">
        <v>56</v>
      </c>
      <c r="F217" s="3">
        <v>30</v>
      </c>
      <c r="G217" s="3">
        <v>1.5</v>
      </c>
      <c r="H217" s="72">
        <v>82</v>
      </c>
      <c r="I217" s="72">
        <v>2.5</v>
      </c>
      <c r="J217" s="72">
        <v>0.3</v>
      </c>
      <c r="K217" s="73">
        <v>16.8</v>
      </c>
    </row>
    <row r="218" spans="1:11" ht="30.75" customHeight="1" x14ac:dyDescent="0.3">
      <c r="A218" s="135"/>
      <c r="B218" s="132"/>
      <c r="C218" s="3" t="s">
        <v>31</v>
      </c>
      <c r="D218" s="3" t="s">
        <v>37</v>
      </c>
      <c r="E218" s="8" t="s">
        <v>84</v>
      </c>
      <c r="F218" s="3">
        <v>30</v>
      </c>
      <c r="G218" s="3">
        <v>1.5</v>
      </c>
      <c r="H218" s="72">
        <v>70.14</v>
      </c>
      <c r="I218" s="72">
        <v>2.37</v>
      </c>
      <c r="J218" s="72">
        <v>0.3</v>
      </c>
      <c r="K218" s="73">
        <v>14.4</v>
      </c>
    </row>
    <row r="219" spans="1:11" ht="27.6" x14ac:dyDescent="0.3">
      <c r="A219" s="135"/>
      <c r="B219" s="132"/>
      <c r="C219" s="81" t="s">
        <v>17</v>
      </c>
      <c r="D219" s="3">
        <v>376</v>
      </c>
      <c r="E219" s="2" t="s">
        <v>64</v>
      </c>
      <c r="F219" s="3">
        <v>200</v>
      </c>
      <c r="G219" s="3">
        <v>2</v>
      </c>
      <c r="H219" s="66">
        <v>60</v>
      </c>
      <c r="I219" s="66">
        <v>7.0000000000000007E-2</v>
      </c>
      <c r="J219" s="66">
        <v>0.02</v>
      </c>
      <c r="K219" s="67">
        <v>10</v>
      </c>
    </row>
    <row r="220" spans="1:11" ht="15.6" x14ac:dyDescent="0.3">
      <c r="A220" s="135"/>
      <c r="B220" s="133"/>
      <c r="C220" s="3" t="s">
        <v>34</v>
      </c>
      <c r="D220" s="3">
        <v>338</v>
      </c>
      <c r="E220" s="2" t="s">
        <v>41</v>
      </c>
      <c r="F220" s="3" t="s">
        <v>22</v>
      </c>
      <c r="G220" s="3">
        <v>23</v>
      </c>
      <c r="H220" s="66">
        <v>52</v>
      </c>
      <c r="I220" s="66">
        <v>0.4</v>
      </c>
      <c r="J220" s="66">
        <v>0</v>
      </c>
      <c r="K220" s="67">
        <v>12.6</v>
      </c>
    </row>
    <row r="221" spans="1:11" ht="16.2" thickBot="1" x14ac:dyDescent="0.35">
      <c r="A221" s="136"/>
      <c r="B221" s="9" t="s">
        <v>21</v>
      </c>
      <c r="C221" s="9"/>
      <c r="D221" s="9"/>
      <c r="E221" s="18"/>
      <c r="F221" s="9">
        <v>630</v>
      </c>
      <c r="G221" s="9">
        <f>SUM(G214:G220)</f>
        <v>91.53</v>
      </c>
      <c r="H221" s="82">
        <f>SUM(H214:H220)</f>
        <v>664.54</v>
      </c>
      <c r="I221" s="82">
        <f t="shared" ref="I221:K221" si="11">SUM(I214:I220)</f>
        <v>35.319999999999993</v>
      </c>
      <c r="J221" s="82">
        <f t="shared" si="11"/>
        <v>13.56</v>
      </c>
      <c r="K221" s="83">
        <f t="shared" si="11"/>
        <v>94.88</v>
      </c>
    </row>
    <row r="222" spans="1:11" ht="31.2" x14ac:dyDescent="0.3">
      <c r="A222" s="157" t="s">
        <v>25</v>
      </c>
      <c r="B222" s="131" t="s">
        <v>23</v>
      </c>
      <c r="C222" s="39" t="s">
        <v>24</v>
      </c>
      <c r="D222" s="19" t="s">
        <v>51</v>
      </c>
      <c r="E222" s="20" t="s">
        <v>61</v>
      </c>
      <c r="F222" s="19">
        <v>30</v>
      </c>
      <c r="G222" s="19">
        <v>7.53</v>
      </c>
      <c r="H222" s="64">
        <v>27.6</v>
      </c>
      <c r="I222" s="64">
        <v>0.9</v>
      </c>
      <c r="J222" s="64">
        <v>1.86</v>
      </c>
      <c r="K222" s="65">
        <v>1.86</v>
      </c>
    </row>
    <row r="223" spans="1:11" ht="46.8" x14ac:dyDescent="0.3">
      <c r="A223" s="158"/>
      <c r="B223" s="132"/>
      <c r="C223" s="40" t="s">
        <v>26</v>
      </c>
      <c r="D223" s="3">
        <v>82</v>
      </c>
      <c r="E223" s="2" t="s">
        <v>95</v>
      </c>
      <c r="F223" s="3" t="s">
        <v>86</v>
      </c>
      <c r="G223" s="3">
        <v>14</v>
      </c>
      <c r="H223" s="66">
        <v>108</v>
      </c>
      <c r="I223" s="66">
        <v>2.4</v>
      </c>
      <c r="J223" s="66">
        <v>4.5999999999999996</v>
      </c>
      <c r="K223" s="67">
        <v>14.1</v>
      </c>
    </row>
    <row r="224" spans="1:11" ht="15.6" x14ac:dyDescent="0.3">
      <c r="A224" s="158"/>
      <c r="B224" s="132"/>
      <c r="C224" s="40" t="s">
        <v>27</v>
      </c>
      <c r="D224" s="3">
        <v>290</v>
      </c>
      <c r="E224" s="2" t="s">
        <v>101</v>
      </c>
      <c r="F224" s="3">
        <v>90</v>
      </c>
      <c r="G224" s="3">
        <v>44</v>
      </c>
      <c r="H224" s="66">
        <v>163.80000000000001</v>
      </c>
      <c r="I224" s="66">
        <v>25.38</v>
      </c>
      <c r="J224" s="66">
        <v>6.48</v>
      </c>
      <c r="K224" s="67">
        <v>0.72</v>
      </c>
    </row>
    <row r="225" spans="1:11" ht="15.6" x14ac:dyDescent="0.3">
      <c r="A225" s="158"/>
      <c r="B225" s="132"/>
      <c r="C225" s="40" t="s">
        <v>28</v>
      </c>
      <c r="D225" s="3">
        <v>305</v>
      </c>
      <c r="E225" s="2" t="s">
        <v>63</v>
      </c>
      <c r="F225" s="3">
        <v>150</v>
      </c>
      <c r="G225" s="3">
        <v>12</v>
      </c>
      <c r="H225" s="66">
        <v>209</v>
      </c>
      <c r="I225" s="66">
        <v>3.7</v>
      </c>
      <c r="J225" s="66">
        <v>4.5999999999999996</v>
      </c>
      <c r="K225" s="67">
        <v>38.5</v>
      </c>
    </row>
    <row r="226" spans="1:11" ht="15.6" x14ac:dyDescent="0.3">
      <c r="A226" s="158"/>
      <c r="B226" s="132"/>
      <c r="C226" s="34" t="s">
        <v>131</v>
      </c>
      <c r="D226" s="3" t="s">
        <v>102</v>
      </c>
      <c r="E226" s="2" t="s">
        <v>103</v>
      </c>
      <c r="F226" s="3">
        <v>200</v>
      </c>
      <c r="G226" s="3">
        <v>11</v>
      </c>
      <c r="H226" s="66">
        <v>103</v>
      </c>
      <c r="I226" s="66">
        <v>0.1</v>
      </c>
      <c r="J226" s="66">
        <v>0.1</v>
      </c>
      <c r="K226" s="67">
        <v>14.9</v>
      </c>
    </row>
    <row r="227" spans="1:11" ht="15.6" x14ac:dyDescent="0.3">
      <c r="A227" s="158"/>
      <c r="B227" s="132"/>
      <c r="C227" s="3" t="s">
        <v>30</v>
      </c>
      <c r="D227" s="3" t="s">
        <v>37</v>
      </c>
      <c r="E227" s="8" t="s">
        <v>56</v>
      </c>
      <c r="F227" s="3">
        <v>30</v>
      </c>
      <c r="G227" s="3">
        <v>1.5</v>
      </c>
      <c r="H227" s="72">
        <v>82</v>
      </c>
      <c r="I227" s="72">
        <v>2.5</v>
      </c>
      <c r="J227" s="72">
        <v>0.3</v>
      </c>
      <c r="K227" s="73">
        <v>16.8</v>
      </c>
    </row>
    <row r="228" spans="1:11" ht="31.2" x14ac:dyDescent="0.3">
      <c r="A228" s="158"/>
      <c r="B228" s="133"/>
      <c r="C228" s="3" t="s">
        <v>31</v>
      </c>
      <c r="D228" s="3" t="s">
        <v>37</v>
      </c>
      <c r="E228" s="8" t="s">
        <v>84</v>
      </c>
      <c r="F228" s="3">
        <v>30</v>
      </c>
      <c r="G228" s="3">
        <v>1.5</v>
      </c>
      <c r="H228" s="72">
        <v>70.14</v>
      </c>
      <c r="I228" s="72">
        <v>2.37</v>
      </c>
      <c r="J228" s="72">
        <v>0.3</v>
      </c>
      <c r="K228" s="73">
        <v>14.4</v>
      </c>
    </row>
    <row r="229" spans="1:11" ht="15" thickBot="1" x14ac:dyDescent="0.35">
      <c r="A229" s="159"/>
      <c r="B229" s="48" t="s">
        <v>21</v>
      </c>
      <c r="C229" s="104"/>
      <c r="D229" s="48"/>
      <c r="E229" s="50"/>
      <c r="F229" s="51">
        <f>30+208+90+150+200+60</f>
        <v>738</v>
      </c>
      <c r="G229" s="52">
        <f>SUM(G222:G228)</f>
        <v>91.53</v>
      </c>
      <c r="H229" s="95">
        <f>SUM(H222:H228)</f>
        <v>763.54</v>
      </c>
      <c r="I229" s="95">
        <f t="shared" ref="I229:K229" si="12">SUM(I222:I228)</f>
        <v>37.35</v>
      </c>
      <c r="J229" s="95">
        <f t="shared" si="12"/>
        <v>18.240000000000002</v>
      </c>
      <c r="K229" s="96">
        <f t="shared" si="12"/>
        <v>101.28</v>
      </c>
    </row>
    <row r="230" spans="1:11" x14ac:dyDescent="0.3">
      <c r="A230" s="38"/>
      <c r="B230" s="41"/>
      <c r="C230" s="38"/>
      <c r="D230" s="41"/>
      <c r="E230" s="42"/>
      <c r="F230" s="43"/>
      <c r="G230" s="44"/>
      <c r="H230" s="43"/>
      <c r="I230" s="43"/>
      <c r="J230" s="43"/>
      <c r="K230" s="43"/>
    </row>
    <row r="231" spans="1:11" x14ac:dyDescent="0.3">
      <c r="A231" s="38"/>
      <c r="B231" s="41"/>
      <c r="C231" s="38"/>
      <c r="D231" s="41"/>
      <c r="E231" s="42"/>
      <c r="F231" s="43"/>
      <c r="G231" s="44"/>
      <c r="H231" s="43"/>
      <c r="I231" s="43"/>
      <c r="J231" s="43"/>
      <c r="K231" s="43"/>
    </row>
    <row r="232" spans="1:11" ht="15.6" x14ac:dyDescent="0.3">
      <c r="A232" s="38"/>
      <c r="B232" s="108" t="s">
        <v>114</v>
      </c>
      <c r="C232" s="108"/>
      <c r="D232" s="108"/>
      <c r="E232" s="108"/>
      <c r="F232" s="108"/>
      <c r="G232" s="108"/>
      <c r="H232" s="108"/>
      <c r="I232" s="108"/>
      <c r="J232" s="108"/>
      <c r="K232" s="43"/>
    </row>
    <row r="233" spans="1:11" ht="15.6" x14ac:dyDescent="0.3">
      <c r="A233" s="38"/>
      <c r="B233" s="12"/>
      <c r="C233" s="12"/>
      <c r="D233" s="12"/>
      <c r="E233" s="12"/>
      <c r="F233" s="12"/>
      <c r="G233" s="12"/>
      <c r="H233" s="12"/>
      <c r="I233" s="12"/>
      <c r="J233" s="12"/>
      <c r="K233" s="43"/>
    </row>
    <row r="234" spans="1:11" ht="15.6" x14ac:dyDescent="0.3">
      <c r="A234" s="38"/>
      <c r="B234" s="12"/>
      <c r="C234" s="12"/>
      <c r="D234" s="12"/>
      <c r="E234" s="12"/>
      <c r="F234" s="12"/>
      <c r="G234" s="12"/>
      <c r="H234" s="12"/>
      <c r="I234" s="12"/>
      <c r="J234" s="12"/>
      <c r="K234" s="43"/>
    </row>
    <row r="235" spans="1:11" ht="15.6" x14ac:dyDescent="0.3">
      <c r="A235" s="38"/>
      <c r="B235" s="108" t="s">
        <v>115</v>
      </c>
      <c r="C235" s="108"/>
      <c r="D235" s="108"/>
      <c r="E235" s="108"/>
      <c r="F235" s="108"/>
      <c r="G235" s="108"/>
      <c r="H235" s="108"/>
      <c r="I235" s="108"/>
      <c r="J235" s="26"/>
      <c r="K235" s="43"/>
    </row>
    <row r="236" spans="1:11" ht="15.6" x14ac:dyDescent="0.3">
      <c r="A236" s="38"/>
      <c r="B236" s="12"/>
      <c r="C236" s="12"/>
      <c r="D236" s="12"/>
      <c r="E236" s="12"/>
      <c r="F236" s="12"/>
      <c r="G236" s="12"/>
      <c r="H236" s="12"/>
      <c r="I236" s="12"/>
      <c r="J236" s="26"/>
      <c r="K236" s="43"/>
    </row>
    <row r="237" spans="1:11" ht="15.6" x14ac:dyDescent="0.3">
      <c r="A237" s="38"/>
      <c r="B237" s="12"/>
      <c r="C237" s="12"/>
      <c r="D237" s="12"/>
      <c r="E237" s="12"/>
      <c r="F237" s="12"/>
      <c r="G237" s="12"/>
      <c r="H237" s="12"/>
      <c r="I237" s="12"/>
      <c r="J237" s="26"/>
      <c r="K237" s="43"/>
    </row>
    <row r="238" spans="1:11" ht="15.6" x14ac:dyDescent="0.3">
      <c r="A238" s="38"/>
      <c r="B238" s="12"/>
      <c r="C238" s="12"/>
      <c r="D238" s="12"/>
      <c r="E238" s="12"/>
      <c r="F238" s="12"/>
      <c r="G238" s="12"/>
      <c r="H238" s="12"/>
      <c r="I238" s="12"/>
      <c r="J238" s="26"/>
      <c r="K238" s="43"/>
    </row>
    <row r="239" spans="1:11" ht="15.6" x14ac:dyDescent="0.3">
      <c r="A239" s="38"/>
      <c r="B239" s="12"/>
      <c r="C239" s="12"/>
      <c r="D239" s="12"/>
      <c r="E239" s="12"/>
      <c r="F239" s="12"/>
      <c r="G239" s="12"/>
      <c r="H239" s="12"/>
      <c r="I239" s="26"/>
      <c r="J239" s="43"/>
      <c r="K239" s="26"/>
    </row>
    <row r="240" spans="1:11" ht="15.6" x14ac:dyDescent="0.3">
      <c r="A240" s="38"/>
      <c r="B240" s="12"/>
      <c r="C240" s="12"/>
      <c r="D240" s="12"/>
      <c r="E240" s="12"/>
      <c r="F240" s="12"/>
      <c r="G240" s="12"/>
      <c r="H240" s="12"/>
      <c r="I240" s="26"/>
      <c r="J240" s="43"/>
      <c r="K240" s="26"/>
    </row>
    <row r="241" spans="1:11" ht="15.6" x14ac:dyDescent="0.3">
      <c r="A241" s="38"/>
      <c r="B241" s="12"/>
      <c r="C241" s="12"/>
      <c r="D241" s="12"/>
      <c r="E241" s="12"/>
      <c r="F241" s="12"/>
      <c r="G241" s="12"/>
      <c r="H241" s="12"/>
      <c r="I241" s="12"/>
      <c r="J241" s="26"/>
      <c r="K241" s="43"/>
    </row>
    <row r="242" spans="1:11" ht="15.75" customHeight="1" x14ac:dyDescent="0.3">
      <c r="A242" s="38"/>
      <c r="B242" s="125" t="s">
        <v>117</v>
      </c>
      <c r="C242" s="126"/>
      <c r="D242" s="126"/>
      <c r="E242" s="126"/>
      <c r="F242" s="126"/>
      <c r="G242" s="126"/>
      <c r="H242" s="126"/>
      <c r="I242" s="126"/>
      <c r="J242" s="126"/>
      <c r="K242" s="127"/>
    </row>
    <row r="243" spans="1:11" ht="15.75" customHeight="1" x14ac:dyDescent="0.3">
      <c r="A243" s="38"/>
      <c r="B243" s="140"/>
      <c r="C243" s="141"/>
      <c r="D243" s="141"/>
      <c r="E243" s="141"/>
      <c r="F243" s="141"/>
      <c r="G243" s="141"/>
      <c r="H243" s="141"/>
      <c r="I243" s="141"/>
      <c r="J243" s="141"/>
      <c r="K243" s="142"/>
    </row>
    <row r="244" spans="1:11" ht="49.5" customHeight="1" x14ac:dyDescent="0.3">
      <c r="A244" s="26"/>
      <c r="B244" s="128"/>
      <c r="C244" s="129"/>
      <c r="D244" s="129"/>
      <c r="E244" s="129"/>
      <c r="F244" s="129"/>
      <c r="G244" s="129"/>
      <c r="H244" s="129"/>
      <c r="I244" s="129"/>
      <c r="J244" s="129"/>
      <c r="K244" s="130"/>
    </row>
    <row r="245" spans="1:11" x14ac:dyDescent="0.3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</row>
    <row r="246" spans="1:11" x14ac:dyDescent="0.3">
      <c r="A246" s="26">
        <v>8</v>
      </c>
      <c r="B246" s="26" t="s">
        <v>0</v>
      </c>
      <c r="C246" s="122" t="s">
        <v>132</v>
      </c>
      <c r="D246" s="123"/>
      <c r="E246" s="124"/>
      <c r="F246" s="26"/>
      <c r="G246" s="27" t="s">
        <v>1</v>
      </c>
      <c r="H246" s="28"/>
      <c r="I246" s="26"/>
      <c r="J246" s="26" t="s">
        <v>2</v>
      </c>
      <c r="K246" s="29"/>
    </row>
    <row r="247" spans="1:11" ht="15" thickBot="1" x14ac:dyDescent="0.3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</row>
    <row r="248" spans="1:11" ht="28.8" thickBot="1" x14ac:dyDescent="0.35">
      <c r="A248" s="111" t="s">
        <v>3</v>
      </c>
      <c r="B248" s="112"/>
      <c r="C248" s="30" t="s">
        <v>4</v>
      </c>
      <c r="D248" s="30" t="s">
        <v>5</v>
      </c>
      <c r="E248" s="30" t="s">
        <v>6</v>
      </c>
      <c r="F248" s="31" t="s">
        <v>7</v>
      </c>
      <c r="G248" s="30" t="s">
        <v>8</v>
      </c>
      <c r="H248" s="31" t="s">
        <v>9</v>
      </c>
      <c r="I248" s="30" t="s">
        <v>10</v>
      </c>
      <c r="J248" s="30" t="s">
        <v>11</v>
      </c>
      <c r="K248" s="32" t="s">
        <v>12</v>
      </c>
    </row>
    <row r="249" spans="1:11" ht="108.75" customHeight="1" x14ac:dyDescent="0.3">
      <c r="A249" s="134" t="s">
        <v>16</v>
      </c>
      <c r="B249" s="131" t="s">
        <v>13</v>
      </c>
      <c r="C249" s="61" t="s">
        <v>14</v>
      </c>
      <c r="D249" s="19">
        <v>176</v>
      </c>
      <c r="E249" s="20" t="s">
        <v>65</v>
      </c>
      <c r="F249" s="19" t="s">
        <v>15</v>
      </c>
      <c r="G249" s="19">
        <v>25</v>
      </c>
      <c r="H249" s="64">
        <v>308.60000000000002</v>
      </c>
      <c r="I249" s="64">
        <v>8.3699999999999992</v>
      </c>
      <c r="J249" s="64">
        <v>9.61</v>
      </c>
      <c r="K249" s="65">
        <v>44.64</v>
      </c>
    </row>
    <row r="250" spans="1:11" ht="31.2" x14ac:dyDescent="0.3">
      <c r="A250" s="135"/>
      <c r="B250" s="132"/>
      <c r="C250" s="62" t="s">
        <v>33</v>
      </c>
      <c r="D250" s="3">
        <v>3</v>
      </c>
      <c r="E250" s="2" t="s">
        <v>18</v>
      </c>
      <c r="F250" s="3" t="s">
        <v>19</v>
      </c>
      <c r="G250" s="3">
        <v>24</v>
      </c>
      <c r="H250" s="66">
        <v>167</v>
      </c>
      <c r="I250" s="66">
        <v>5.9</v>
      </c>
      <c r="J250" s="66">
        <v>8.8000000000000007</v>
      </c>
      <c r="K250" s="67">
        <v>15.6</v>
      </c>
    </row>
    <row r="251" spans="1:11" ht="31.2" x14ac:dyDescent="0.3">
      <c r="A251" s="135"/>
      <c r="B251" s="132"/>
      <c r="C251" s="62" t="s">
        <v>17</v>
      </c>
      <c r="D251" s="3">
        <v>379</v>
      </c>
      <c r="E251" s="2" t="s">
        <v>20</v>
      </c>
      <c r="F251" s="3">
        <v>200</v>
      </c>
      <c r="G251" s="3">
        <v>12.5</v>
      </c>
      <c r="H251" s="66">
        <v>107</v>
      </c>
      <c r="I251" s="66">
        <v>2.9</v>
      </c>
      <c r="J251" s="66">
        <v>1.9</v>
      </c>
      <c r="K251" s="67">
        <v>12.4</v>
      </c>
    </row>
    <row r="252" spans="1:11" ht="68.25" customHeight="1" x14ac:dyDescent="0.3">
      <c r="A252" s="135"/>
      <c r="B252" s="133"/>
      <c r="C252" s="62" t="s">
        <v>29</v>
      </c>
      <c r="D252" s="3" t="s">
        <v>37</v>
      </c>
      <c r="E252" s="1" t="s">
        <v>121</v>
      </c>
      <c r="F252" s="3">
        <v>30</v>
      </c>
      <c r="G252" s="3">
        <v>30.03</v>
      </c>
      <c r="H252" s="66">
        <v>63</v>
      </c>
      <c r="I252" s="66">
        <v>2.5</v>
      </c>
      <c r="J252" s="66">
        <v>0.4</v>
      </c>
      <c r="K252" s="67">
        <v>81</v>
      </c>
    </row>
    <row r="253" spans="1:11" ht="16.2" thickBot="1" x14ac:dyDescent="0.35">
      <c r="A253" s="136"/>
      <c r="B253" s="9" t="s">
        <v>21</v>
      </c>
      <c r="C253" s="105"/>
      <c r="D253" s="9"/>
      <c r="E253" s="18"/>
      <c r="F253" s="9">
        <f>210+65+200+30</f>
        <v>505</v>
      </c>
      <c r="G253" s="9">
        <f>SUM(G249:G252)</f>
        <v>91.53</v>
      </c>
      <c r="H253" s="82">
        <f>SUM(H249:H252)</f>
        <v>645.6</v>
      </c>
      <c r="I253" s="82">
        <f t="shared" ref="I253:K253" si="13">SUM(I249:I252)</f>
        <v>19.669999999999998</v>
      </c>
      <c r="J253" s="82">
        <f t="shared" si="13"/>
        <v>20.709999999999997</v>
      </c>
      <c r="K253" s="83">
        <f t="shared" si="13"/>
        <v>153.63999999999999</v>
      </c>
    </row>
    <row r="254" spans="1:11" ht="48.75" customHeight="1" x14ac:dyDescent="0.3">
      <c r="A254" s="134" t="s">
        <v>25</v>
      </c>
      <c r="B254" s="131" t="s">
        <v>23</v>
      </c>
      <c r="C254" s="61" t="s">
        <v>24</v>
      </c>
      <c r="D254" s="7" t="s">
        <v>66</v>
      </c>
      <c r="E254" s="6" t="s">
        <v>94</v>
      </c>
      <c r="F254" s="7">
        <v>30</v>
      </c>
      <c r="G254" s="7">
        <v>4.53</v>
      </c>
      <c r="H254" s="64">
        <v>5.7</v>
      </c>
      <c r="I254" s="64">
        <v>0.2</v>
      </c>
      <c r="J254" s="64">
        <v>0.04</v>
      </c>
      <c r="K254" s="65">
        <v>0.75</v>
      </c>
    </row>
    <row r="255" spans="1:11" ht="31.5" customHeight="1" x14ac:dyDescent="0.3">
      <c r="A255" s="135"/>
      <c r="B255" s="132"/>
      <c r="C255" s="62" t="s">
        <v>26</v>
      </c>
      <c r="D255" s="14">
        <v>99</v>
      </c>
      <c r="E255" s="15" t="s">
        <v>104</v>
      </c>
      <c r="F255" s="14" t="s">
        <v>86</v>
      </c>
      <c r="G255" s="14">
        <v>19</v>
      </c>
      <c r="H255" s="66">
        <v>96.2</v>
      </c>
      <c r="I255" s="66">
        <v>1.27</v>
      </c>
      <c r="J255" s="66">
        <v>4</v>
      </c>
      <c r="K255" s="67">
        <v>7.31</v>
      </c>
    </row>
    <row r="256" spans="1:11" ht="34.5" customHeight="1" x14ac:dyDescent="0.3">
      <c r="A256" s="135"/>
      <c r="B256" s="132"/>
      <c r="C256" s="62" t="s">
        <v>27</v>
      </c>
      <c r="D256" s="14" t="s">
        <v>105</v>
      </c>
      <c r="E256" s="15" t="s">
        <v>106</v>
      </c>
      <c r="F256" s="14" t="s">
        <v>108</v>
      </c>
      <c r="G256" s="14">
        <v>36</v>
      </c>
      <c r="H256" s="66">
        <v>243</v>
      </c>
      <c r="I256" s="66">
        <v>12.6</v>
      </c>
      <c r="J256" s="66">
        <v>15</v>
      </c>
      <c r="K256" s="67">
        <v>13.7</v>
      </c>
    </row>
    <row r="257" spans="1:11" ht="33.75" customHeight="1" x14ac:dyDescent="0.3">
      <c r="A257" s="135"/>
      <c r="B257" s="132"/>
      <c r="C257" s="62" t="s">
        <v>28</v>
      </c>
      <c r="D257" s="3">
        <v>171</v>
      </c>
      <c r="E257" s="2" t="s">
        <v>107</v>
      </c>
      <c r="F257" s="3">
        <v>150</v>
      </c>
      <c r="G257" s="3">
        <v>16</v>
      </c>
      <c r="H257" s="66">
        <v>271.25</v>
      </c>
      <c r="I257" s="66">
        <v>8.57</v>
      </c>
      <c r="J257" s="66">
        <v>9.25</v>
      </c>
      <c r="K257" s="67">
        <v>38.61</v>
      </c>
    </row>
    <row r="258" spans="1:11" ht="31.2" x14ac:dyDescent="0.3">
      <c r="A258" s="135"/>
      <c r="B258" s="132"/>
      <c r="C258" s="34" t="s">
        <v>131</v>
      </c>
      <c r="D258" s="3">
        <v>388</v>
      </c>
      <c r="E258" s="2" t="s">
        <v>92</v>
      </c>
      <c r="F258" s="3">
        <v>200</v>
      </c>
      <c r="G258" s="3">
        <v>13</v>
      </c>
      <c r="H258" s="66">
        <v>88.2</v>
      </c>
      <c r="I258" s="66">
        <v>0.66</v>
      </c>
      <c r="J258" s="66">
        <v>0.09</v>
      </c>
      <c r="K258" s="67">
        <v>12.2</v>
      </c>
    </row>
    <row r="259" spans="1:11" ht="15.6" x14ac:dyDescent="0.3">
      <c r="A259" s="135"/>
      <c r="B259" s="132"/>
      <c r="C259" s="3" t="s">
        <v>30</v>
      </c>
      <c r="D259" s="3" t="s">
        <v>37</v>
      </c>
      <c r="E259" s="8" t="s">
        <v>56</v>
      </c>
      <c r="F259" s="3">
        <v>30</v>
      </c>
      <c r="G259" s="3">
        <v>1.5</v>
      </c>
      <c r="H259" s="72">
        <v>82</v>
      </c>
      <c r="I259" s="72">
        <v>2.5</v>
      </c>
      <c r="J259" s="72">
        <v>0.3</v>
      </c>
      <c r="K259" s="73">
        <v>16.8</v>
      </c>
    </row>
    <row r="260" spans="1:11" ht="31.2" x14ac:dyDescent="0.3">
      <c r="A260" s="135"/>
      <c r="B260" s="133"/>
      <c r="C260" s="3" t="s">
        <v>31</v>
      </c>
      <c r="D260" s="3" t="s">
        <v>37</v>
      </c>
      <c r="E260" s="8" t="s">
        <v>84</v>
      </c>
      <c r="F260" s="3">
        <v>30</v>
      </c>
      <c r="G260" s="3">
        <v>1.5</v>
      </c>
      <c r="H260" s="72">
        <v>70.14</v>
      </c>
      <c r="I260" s="72">
        <v>2.37</v>
      </c>
      <c r="J260" s="72">
        <v>0.3</v>
      </c>
      <c r="K260" s="73">
        <v>14.4</v>
      </c>
    </row>
    <row r="261" spans="1:11" ht="15" thickBot="1" x14ac:dyDescent="0.35">
      <c r="A261" s="136"/>
      <c r="B261" s="53" t="s">
        <v>21</v>
      </c>
      <c r="C261" s="54"/>
      <c r="D261" s="53"/>
      <c r="E261" s="55"/>
      <c r="F261" s="88">
        <f>30+208+90+150+200+60</f>
        <v>738</v>
      </c>
      <c r="G261" s="68">
        <f>SUM(G254:G260)</f>
        <v>91.53</v>
      </c>
      <c r="H261" s="82">
        <f>SUM(H254:H260)</f>
        <v>856.49</v>
      </c>
      <c r="I261" s="82">
        <f t="shared" ref="I261:K261" si="14">SUM(I254:I260)</f>
        <v>28.17</v>
      </c>
      <c r="J261" s="82">
        <f t="shared" si="14"/>
        <v>28.98</v>
      </c>
      <c r="K261" s="83">
        <f t="shared" si="14"/>
        <v>103.77</v>
      </c>
    </row>
    <row r="262" spans="1:11" x14ac:dyDescent="0.3">
      <c r="A262" s="38"/>
      <c r="B262" s="41"/>
      <c r="C262" s="38"/>
      <c r="D262" s="41"/>
      <c r="E262" s="42"/>
      <c r="F262" s="43"/>
      <c r="G262" s="44"/>
      <c r="H262" s="43"/>
      <c r="I262" s="43"/>
      <c r="J262" s="43"/>
      <c r="K262" s="43"/>
    </row>
    <row r="263" spans="1:11" ht="15.6" x14ac:dyDescent="0.3">
      <c r="A263" s="38"/>
      <c r="B263" s="108" t="s">
        <v>114</v>
      </c>
      <c r="C263" s="108"/>
      <c r="D263" s="108"/>
      <c r="E263" s="108"/>
      <c r="F263" s="108"/>
      <c r="G263" s="108"/>
      <c r="H263" s="108"/>
      <c r="I263" s="108"/>
      <c r="J263" s="108"/>
      <c r="K263" s="43"/>
    </row>
    <row r="264" spans="1:11" ht="15.6" x14ac:dyDescent="0.3">
      <c r="A264" s="38"/>
      <c r="B264" s="12"/>
      <c r="C264" s="12"/>
      <c r="D264" s="12"/>
      <c r="E264" s="12"/>
      <c r="F264" s="12"/>
      <c r="G264" s="12"/>
      <c r="H264" s="12"/>
      <c r="I264" s="12"/>
      <c r="J264" s="12"/>
      <c r="K264" s="43"/>
    </row>
    <row r="265" spans="1:11" ht="15.6" x14ac:dyDescent="0.3">
      <c r="A265" s="38"/>
      <c r="B265" s="12"/>
      <c r="C265" s="12"/>
      <c r="D265" s="12"/>
      <c r="E265" s="12"/>
      <c r="F265" s="12"/>
      <c r="G265" s="12"/>
      <c r="H265" s="12"/>
      <c r="I265" s="12"/>
      <c r="J265" s="12"/>
      <c r="K265" s="43"/>
    </row>
    <row r="266" spans="1:11" ht="15.6" x14ac:dyDescent="0.3">
      <c r="A266" s="38"/>
      <c r="B266" s="108" t="s">
        <v>115</v>
      </c>
      <c r="C266" s="108"/>
      <c r="D266" s="108"/>
      <c r="E266" s="108"/>
      <c r="F266" s="108"/>
      <c r="G266" s="108"/>
      <c r="H266" s="108"/>
      <c r="I266" s="108"/>
      <c r="J266" s="26"/>
      <c r="K266" s="43"/>
    </row>
    <row r="267" spans="1:11" x14ac:dyDescent="0.3">
      <c r="A267" s="38"/>
      <c r="B267" s="41"/>
      <c r="C267" s="38"/>
      <c r="D267" s="41"/>
      <c r="E267" s="42"/>
      <c r="F267" s="43"/>
      <c r="G267" s="44"/>
      <c r="H267" s="43"/>
      <c r="I267" s="43"/>
      <c r="J267" s="43"/>
      <c r="K267" s="43"/>
    </row>
    <row r="268" spans="1:11" x14ac:dyDescent="0.3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</row>
    <row r="269" spans="1:11" ht="13.5" customHeight="1" x14ac:dyDescent="0.3">
      <c r="A269" s="26"/>
      <c r="B269" s="108"/>
      <c r="C269" s="108"/>
      <c r="D269" s="108"/>
      <c r="E269" s="108"/>
      <c r="F269" s="108"/>
      <c r="G269" s="108"/>
      <c r="H269" s="108"/>
      <c r="I269" s="108"/>
      <c r="J269" s="108"/>
      <c r="K269" s="26"/>
    </row>
    <row r="270" spans="1:11" ht="13.5" customHeight="1" x14ac:dyDescent="0.3">
      <c r="A270" s="26"/>
      <c r="B270" s="12"/>
      <c r="C270" s="12"/>
      <c r="D270" s="12"/>
      <c r="E270" s="12"/>
      <c r="F270" s="12"/>
      <c r="G270" s="12"/>
      <c r="H270" s="12"/>
      <c r="I270" s="12"/>
      <c r="J270" s="12"/>
      <c r="K270" s="26"/>
    </row>
    <row r="271" spans="1:11" ht="13.5" customHeight="1" x14ac:dyDescent="0.3">
      <c r="A271" s="26"/>
      <c r="B271" s="113" t="s">
        <v>117</v>
      </c>
      <c r="C271" s="114"/>
      <c r="D271" s="114"/>
      <c r="E271" s="114"/>
      <c r="F271" s="114"/>
      <c r="G271" s="114"/>
      <c r="H271" s="114"/>
      <c r="I271" s="114"/>
      <c r="J271" s="114"/>
      <c r="K271" s="115"/>
    </row>
    <row r="272" spans="1:11" ht="13.5" customHeight="1" x14ac:dyDescent="0.3">
      <c r="A272" s="26"/>
      <c r="B272" s="116"/>
      <c r="C272" s="117"/>
      <c r="D272" s="117"/>
      <c r="E272" s="117"/>
      <c r="F272" s="117"/>
      <c r="G272" s="117"/>
      <c r="H272" s="117"/>
      <c r="I272" s="117"/>
      <c r="J272" s="117"/>
      <c r="K272" s="118"/>
    </row>
    <row r="273" spans="1:11" ht="60" customHeight="1" x14ac:dyDescent="0.3">
      <c r="A273" s="26"/>
      <c r="B273" s="119"/>
      <c r="C273" s="120"/>
      <c r="D273" s="120"/>
      <c r="E273" s="120"/>
      <c r="F273" s="120"/>
      <c r="G273" s="120"/>
      <c r="H273" s="120"/>
      <c r="I273" s="120"/>
      <c r="J273" s="120"/>
      <c r="K273" s="121"/>
    </row>
    <row r="274" spans="1:11" ht="15" customHeight="1" x14ac:dyDescent="0.3">
      <c r="A274" s="26"/>
      <c r="B274" s="12"/>
      <c r="C274" s="12"/>
      <c r="D274" s="12"/>
      <c r="E274" s="12"/>
      <c r="F274" s="12"/>
      <c r="G274" s="12"/>
      <c r="H274" s="12"/>
      <c r="I274" s="12"/>
      <c r="J274" s="12"/>
      <c r="K274" s="26"/>
    </row>
    <row r="275" spans="1:11" ht="15" customHeight="1" x14ac:dyDescent="0.3">
      <c r="A275" s="26">
        <v>9</v>
      </c>
      <c r="B275" s="26" t="s">
        <v>0</v>
      </c>
      <c r="C275" s="122" t="s">
        <v>132</v>
      </c>
      <c r="D275" s="123"/>
      <c r="E275" s="124"/>
      <c r="F275" s="26"/>
      <c r="G275" s="27" t="s">
        <v>1</v>
      </c>
      <c r="H275" s="28"/>
      <c r="I275" s="26"/>
      <c r="J275" s="26" t="s">
        <v>2</v>
      </c>
      <c r="K275" s="29"/>
    </row>
    <row r="276" spans="1:11" ht="15.75" customHeight="1" thickBot="1" x14ac:dyDescent="0.35">
      <c r="A276" s="26"/>
      <c r="B276" s="108"/>
      <c r="C276" s="108"/>
      <c r="D276" s="108"/>
      <c r="E276" s="108"/>
      <c r="F276" s="108"/>
      <c r="G276" s="108"/>
      <c r="H276" s="108"/>
      <c r="I276" s="108"/>
      <c r="J276" s="26"/>
      <c r="K276" s="26"/>
    </row>
    <row r="277" spans="1:11" ht="28.8" thickBot="1" x14ac:dyDescent="0.35">
      <c r="A277" s="111" t="s">
        <v>3</v>
      </c>
      <c r="B277" s="112"/>
      <c r="C277" s="30" t="s">
        <v>4</v>
      </c>
      <c r="D277" s="30" t="s">
        <v>5</v>
      </c>
      <c r="E277" s="30" t="s">
        <v>6</v>
      </c>
      <c r="F277" s="31" t="s">
        <v>7</v>
      </c>
      <c r="G277" s="30" t="s">
        <v>8</v>
      </c>
      <c r="H277" s="31" t="s">
        <v>9</v>
      </c>
      <c r="I277" s="30" t="s">
        <v>10</v>
      </c>
      <c r="J277" s="30" t="s">
        <v>11</v>
      </c>
      <c r="K277" s="32" t="s">
        <v>12</v>
      </c>
    </row>
    <row r="278" spans="1:11" ht="31.2" x14ac:dyDescent="0.3">
      <c r="A278" s="134" t="s">
        <v>16</v>
      </c>
      <c r="B278" s="131" t="s">
        <v>13</v>
      </c>
      <c r="C278" s="61" t="s">
        <v>24</v>
      </c>
      <c r="D278" s="19" t="s">
        <v>66</v>
      </c>
      <c r="E278" s="6" t="s">
        <v>67</v>
      </c>
      <c r="F278" s="7">
        <v>60</v>
      </c>
      <c r="G278" s="7">
        <v>14.12</v>
      </c>
      <c r="H278" s="64">
        <v>5.7</v>
      </c>
      <c r="I278" s="64">
        <v>0.2</v>
      </c>
      <c r="J278" s="64">
        <v>0.04</v>
      </c>
      <c r="K278" s="65">
        <v>0.75</v>
      </c>
    </row>
    <row r="279" spans="1:11" ht="15.6" x14ac:dyDescent="0.3">
      <c r="A279" s="135"/>
      <c r="B279" s="132"/>
      <c r="C279" s="62" t="s">
        <v>27</v>
      </c>
      <c r="D279" s="14" t="s">
        <v>129</v>
      </c>
      <c r="E279" s="15" t="s">
        <v>68</v>
      </c>
      <c r="F279" s="14">
        <v>90</v>
      </c>
      <c r="G279" s="14">
        <v>35</v>
      </c>
      <c r="H279" s="66">
        <v>165.9</v>
      </c>
      <c r="I279" s="66">
        <v>12.37</v>
      </c>
      <c r="J279" s="66">
        <v>12.52</v>
      </c>
      <c r="K279" s="67">
        <v>0.62</v>
      </c>
    </row>
    <row r="280" spans="1:11" ht="31.2" x14ac:dyDescent="0.3">
      <c r="A280" s="135"/>
      <c r="B280" s="132"/>
      <c r="C280" s="62" t="s">
        <v>28</v>
      </c>
      <c r="D280" s="3">
        <v>203</v>
      </c>
      <c r="E280" s="2" t="s">
        <v>60</v>
      </c>
      <c r="F280" s="3">
        <v>150</v>
      </c>
      <c r="G280" s="3">
        <v>8</v>
      </c>
      <c r="H280" s="66">
        <v>201.9</v>
      </c>
      <c r="I280" s="66">
        <v>5.4</v>
      </c>
      <c r="J280" s="66">
        <v>6.3</v>
      </c>
      <c r="K280" s="67">
        <v>39.75</v>
      </c>
    </row>
    <row r="281" spans="1:11" ht="15.6" x14ac:dyDescent="0.3">
      <c r="A281" s="135"/>
      <c r="B281" s="132"/>
      <c r="C281" s="3" t="s">
        <v>30</v>
      </c>
      <c r="D281" s="14" t="s">
        <v>37</v>
      </c>
      <c r="E281" s="15" t="s">
        <v>38</v>
      </c>
      <c r="F281" s="14" t="s">
        <v>47</v>
      </c>
      <c r="G281" s="14">
        <v>3</v>
      </c>
      <c r="H281" s="72">
        <v>82</v>
      </c>
      <c r="I281" s="72">
        <v>2.5</v>
      </c>
      <c r="J281" s="72">
        <v>0.3</v>
      </c>
      <c r="K281" s="73">
        <v>16.8</v>
      </c>
    </row>
    <row r="282" spans="1:11" ht="15.6" x14ac:dyDescent="0.3">
      <c r="A282" s="135"/>
      <c r="B282" s="132"/>
      <c r="C282" s="3" t="s">
        <v>34</v>
      </c>
      <c r="D282" s="3"/>
      <c r="E282" s="2" t="s">
        <v>69</v>
      </c>
      <c r="F282" s="3" t="s">
        <v>70</v>
      </c>
      <c r="G282" s="3">
        <v>26.41</v>
      </c>
      <c r="H282" s="66">
        <v>52</v>
      </c>
      <c r="I282" s="66">
        <v>0.4</v>
      </c>
      <c r="J282" s="66">
        <v>0</v>
      </c>
      <c r="K282" s="67">
        <v>12.6</v>
      </c>
    </row>
    <row r="283" spans="1:11" ht="31.2" x14ac:dyDescent="0.3">
      <c r="A283" s="135"/>
      <c r="B283" s="133"/>
      <c r="C283" s="35" t="s">
        <v>17</v>
      </c>
      <c r="D283" s="3">
        <v>377</v>
      </c>
      <c r="E283" s="2" t="s">
        <v>53</v>
      </c>
      <c r="F283" s="3">
        <v>200</v>
      </c>
      <c r="G283" s="3">
        <v>5</v>
      </c>
      <c r="H283" s="66">
        <v>62</v>
      </c>
      <c r="I283" s="66">
        <v>0.1</v>
      </c>
      <c r="J283" s="66">
        <v>0</v>
      </c>
      <c r="K283" s="67">
        <v>10</v>
      </c>
    </row>
    <row r="284" spans="1:11" ht="16.2" thickBot="1" x14ac:dyDescent="0.35">
      <c r="A284" s="136"/>
      <c r="B284" s="9" t="s">
        <v>21</v>
      </c>
      <c r="C284" s="9"/>
      <c r="D284" s="9"/>
      <c r="E284" s="18"/>
      <c r="F284" s="9">
        <f>60+90+60+150+100+200</f>
        <v>660</v>
      </c>
      <c r="G284" s="9">
        <f>SUM(G278:G283)</f>
        <v>91.53</v>
      </c>
      <c r="H284" s="82">
        <f>SUM(H278:H283)</f>
        <v>569.5</v>
      </c>
      <c r="I284" s="82">
        <f>SUM(I278:I283)</f>
        <v>20.97</v>
      </c>
      <c r="J284" s="82">
        <f>SUM(J278:J283)</f>
        <v>19.16</v>
      </c>
      <c r="K284" s="83">
        <f>SUM(K278:K283)</f>
        <v>80.52</v>
      </c>
    </row>
    <row r="285" spans="1:11" ht="31.2" x14ac:dyDescent="0.3">
      <c r="A285" s="134" t="s">
        <v>25</v>
      </c>
      <c r="B285" s="131" t="s">
        <v>23</v>
      </c>
      <c r="C285" s="61" t="s">
        <v>24</v>
      </c>
      <c r="D285" s="7" t="s">
        <v>66</v>
      </c>
      <c r="E285" s="6" t="s">
        <v>94</v>
      </c>
      <c r="F285" s="7">
        <v>30</v>
      </c>
      <c r="G285" s="7">
        <v>8</v>
      </c>
      <c r="H285" s="64">
        <v>5.7</v>
      </c>
      <c r="I285" s="64">
        <v>0.2</v>
      </c>
      <c r="J285" s="64">
        <v>0.04</v>
      </c>
      <c r="K285" s="65">
        <v>0.75</v>
      </c>
    </row>
    <row r="286" spans="1:11" ht="31.2" x14ac:dyDescent="0.3">
      <c r="A286" s="135"/>
      <c r="B286" s="132"/>
      <c r="C286" s="62" t="s">
        <v>26</v>
      </c>
      <c r="D286" s="14">
        <v>102</v>
      </c>
      <c r="E286" s="15" t="s">
        <v>109</v>
      </c>
      <c r="F286" s="14">
        <v>200</v>
      </c>
      <c r="G286" s="14">
        <v>10</v>
      </c>
      <c r="H286" s="66">
        <v>112.8</v>
      </c>
      <c r="I286" s="66">
        <v>5.15</v>
      </c>
      <c r="J286" s="66">
        <v>3.6</v>
      </c>
      <c r="K286" s="67">
        <v>14.88</v>
      </c>
    </row>
    <row r="287" spans="1:11" ht="15.6" x14ac:dyDescent="0.3">
      <c r="A287" s="135"/>
      <c r="B287" s="132"/>
      <c r="C287" s="62" t="s">
        <v>27</v>
      </c>
      <c r="D287" s="3">
        <v>294</v>
      </c>
      <c r="E287" s="2" t="s">
        <v>68</v>
      </c>
      <c r="F287" s="14">
        <v>90</v>
      </c>
      <c r="G287" s="14">
        <v>35</v>
      </c>
      <c r="H287" s="66">
        <v>165.9</v>
      </c>
      <c r="I287" s="66">
        <v>12.37</v>
      </c>
      <c r="J287" s="66">
        <v>12.52</v>
      </c>
      <c r="K287" s="67">
        <v>0.62</v>
      </c>
    </row>
    <row r="288" spans="1:11" ht="31.2" x14ac:dyDescent="0.3">
      <c r="A288" s="135"/>
      <c r="B288" s="132"/>
      <c r="C288" s="62" t="s">
        <v>28</v>
      </c>
      <c r="D288" s="3">
        <v>203</v>
      </c>
      <c r="E288" s="2" t="s">
        <v>60</v>
      </c>
      <c r="F288" s="3">
        <v>150</v>
      </c>
      <c r="G288" s="81">
        <v>8</v>
      </c>
      <c r="H288" s="66">
        <v>201.9</v>
      </c>
      <c r="I288" s="66">
        <v>5.4</v>
      </c>
      <c r="J288" s="66">
        <v>6.3</v>
      </c>
      <c r="K288" s="67">
        <v>39.75</v>
      </c>
    </row>
    <row r="289" spans="1:11" ht="31.2" x14ac:dyDescent="0.3">
      <c r="A289" s="135"/>
      <c r="B289" s="132"/>
      <c r="C289" s="34" t="s">
        <v>131</v>
      </c>
      <c r="D289" s="3">
        <v>349</v>
      </c>
      <c r="E289" s="2" t="s">
        <v>89</v>
      </c>
      <c r="F289" s="3">
        <v>200</v>
      </c>
      <c r="G289" s="3">
        <v>5.5</v>
      </c>
      <c r="H289" s="66">
        <v>132.80000000000001</v>
      </c>
      <c r="I289" s="66">
        <v>0.66</v>
      </c>
      <c r="J289" s="66">
        <v>0.09</v>
      </c>
      <c r="K289" s="67">
        <v>17.8</v>
      </c>
    </row>
    <row r="290" spans="1:11" ht="15.6" x14ac:dyDescent="0.3">
      <c r="A290" s="135"/>
      <c r="B290" s="132"/>
      <c r="C290" s="3" t="s">
        <v>30</v>
      </c>
      <c r="D290" s="3" t="s">
        <v>37</v>
      </c>
      <c r="E290" s="8" t="s">
        <v>56</v>
      </c>
      <c r="F290" s="3">
        <v>30</v>
      </c>
      <c r="G290" s="3">
        <v>1.5</v>
      </c>
      <c r="H290" s="72">
        <v>82</v>
      </c>
      <c r="I290" s="72">
        <v>2.5</v>
      </c>
      <c r="J290" s="72">
        <v>0.3</v>
      </c>
      <c r="K290" s="73">
        <v>16.8</v>
      </c>
    </row>
    <row r="291" spans="1:11" ht="31.2" x14ac:dyDescent="0.3">
      <c r="A291" s="135"/>
      <c r="B291" s="132"/>
      <c r="C291" s="3" t="s">
        <v>31</v>
      </c>
      <c r="D291" s="3" t="s">
        <v>37</v>
      </c>
      <c r="E291" s="8" t="s">
        <v>84</v>
      </c>
      <c r="F291" s="3">
        <v>30</v>
      </c>
      <c r="G291" s="3">
        <v>1.5</v>
      </c>
      <c r="H291" s="72">
        <v>70.14</v>
      </c>
      <c r="I291" s="72">
        <v>2.37</v>
      </c>
      <c r="J291" s="72">
        <v>0.3</v>
      </c>
      <c r="K291" s="73">
        <v>14.4</v>
      </c>
    </row>
    <row r="292" spans="1:11" ht="15.6" x14ac:dyDescent="0.3">
      <c r="A292" s="135"/>
      <c r="B292" s="133"/>
      <c r="C292" s="3" t="s">
        <v>34</v>
      </c>
      <c r="D292" s="3" t="s">
        <v>37</v>
      </c>
      <c r="E292" s="2" t="s">
        <v>120</v>
      </c>
      <c r="F292" s="3" t="s">
        <v>70</v>
      </c>
      <c r="G292" s="3">
        <v>22.03</v>
      </c>
      <c r="H292" s="66">
        <v>52</v>
      </c>
      <c r="I292" s="66">
        <v>0.4</v>
      </c>
      <c r="J292" s="66">
        <v>0</v>
      </c>
      <c r="K292" s="67">
        <v>12.6</v>
      </c>
    </row>
    <row r="293" spans="1:11" ht="15" thickBot="1" x14ac:dyDescent="0.35">
      <c r="A293" s="136"/>
      <c r="B293" s="85" t="s">
        <v>21</v>
      </c>
      <c r="C293" s="86"/>
      <c r="D293" s="85"/>
      <c r="E293" s="87"/>
      <c r="F293" s="88">
        <f>30+200+90+150+200+60+100</f>
        <v>830</v>
      </c>
      <c r="G293" s="68">
        <f>SUM(G285:G292)</f>
        <v>91.53</v>
      </c>
      <c r="H293" s="82">
        <f>SUM(H285:H292)</f>
        <v>823.2399999999999</v>
      </c>
      <c r="I293" s="82">
        <f t="shared" ref="I293:K293" si="15">SUM(I285:I292)</f>
        <v>29.049999999999997</v>
      </c>
      <c r="J293" s="82">
        <f t="shared" si="15"/>
        <v>23.150000000000002</v>
      </c>
      <c r="K293" s="83">
        <f t="shared" si="15"/>
        <v>117.6</v>
      </c>
    </row>
    <row r="294" spans="1:11" x14ac:dyDescent="0.3">
      <c r="A294" s="38"/>
      <c r="B294" s="41"/>
      <c r="C294" s="38"/>
      <c r="D294" s="41"/>
      <c r="E294" s="42"/>
      <c r="F294" s="43"/>
      <c r="G294" s="44"/>
      <c r="H294" s="43"/>
      <c r="I294" s="43"/>
      <c r="J294" s="43"/>
      <c r="K294" s="43"/>
    </row>
    <row r="295" spans="1:11" x14ac:dyDescent="0.3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</row>
    <row r="296" spans="1:11" ht="15.6" x14ac:dyDescent="0.3">
      <c r="A296" s="26"/>
      <c r="B296" s="108" t="s">
        <v>114</v>
      </c>
      <c r="C296" s="108"/>
      <c r="D296" s="108"/>
      <c r="E296" s="108"/>
      <c r="F296" s="108"/>
      <c r="G296" s="108"/>
      <c r="H296" s="108"/>
      <c r="I296" s="108"/>
      <c r="J296" s="108"/>
      <c r="K296" s="26"/>
    </row>
    <row r="297" spans="1:11" ht="15.6" x14ac:dyDescent="0.3">
      <c r="A297" s="26"/>
      <c r="B297" s="12"/>
      <c r="C297" s="12"/>
      <c r="D297" s="12"/>
      <c r="E297" s="12"/>
      <c r="F297" s="12"/>
      <c r="G297" s="12"/>
      <c r="H297" s="12"/>
      <c r="I297" s="12"/>
      <c r="J297" s="12"/>
      <c r="K297" s="26"/>
    </row>
    <row r="298" spans="1:11" ht="15.6" x14ac:dyDescent="0.3">
      <c r="A298" s="26"/>
      <c r="B298" s="12"/>
      <c r="C298" s="12"/>
      <c r="D298" s="12"/>
      <c r="E298" s="12"/>
      <c r="F298" s="12"/>
      <c r="G298" s="12"/>
      <c r="H298" s="12"/>
      <c r="I298" s="12"/>
      <c r="J298" s="12"/>
      <c r="K298" s="26"/>
    </row>
    <row r="299" spans="1:11" ht="15.6" x14ac:dyDescent="0.3">
      <c r="A299" s="26"/>
      <c r="B299" s="108" t="s">
        <v>115</v>
      </c>
      <c r="C299" s="108"/>
      <c r="D299" s="108"/>
      <c r="E299" s="108"/>
      <c r="F299" s="108"/>
      <c r="G299" s="108"/>
      <c r="H299" s="108"/>
      <c r="I299" s="108"/>
      <c r="J299" s="26"/>
      <c r="K299" s="26"/>
    </row>
    <row r="300" spans="1:11" x14ac:dyDescent="0.3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</row>
    <row r="301" spans="1:11" x14ac:dyDescent="0.3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</row>
    <row r="302" spans="1:11" x14ac:dyDescent="0.3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</row>
    <row r="303" spans="1:11" x14ac:dyDescent="0.3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</row>
    <row r="304" spans="1:11" x14ac:dyDescent="0.3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</row>
    <row r="305" spans="1:11" x14ac:dyDescent="0.3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</row>
    <row r="306" spans="1:11" x14ac:dyDescent="0.3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</row>
    <row r="307" spans="1:11" x14ac:dyDescent="0.3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</row>
    <row r="308" spans="1:11" x14ac:dyDescent="0.3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</row>
    <row r="309" spans="1:11" x14ac:dyDescent="0.3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</row>
    <row r="310" spans="1:11" ht="15" customHeight="1" x14ac:dyDescent="0.3">
      <c r="A310" s="26"/>
      <c r="B310" s="125" t="s">
        <v>117</v>
      </c>
      <c r="C310" s="126"/>
      <c r="D310" s="126"/>
      <c r="E310" s="126"/>
      <c r="F310" s="126"/>
      <c r="G310" s="126"/>
      <c r="H310" s="126"/>
      <c r="I310" s="126"/>
      <c r="J310" s="127"/>
      <c r="K310" s="26"/>
    </row>
    <row r="311" spans="1:11" ht="63" customHeight="1" x14ac:dyDescent="0.3">
      <c r="A311" s="26"/>
      <c r="B311" s="128"/>
      <c r="C311" s="129"/>
      <c r="D311" s="129"/>
      <c r="E311" s="129"/>
      <c r="F311" s="129"/>
      <c r="G311" s="129"/>
      <c r="H311" s="129"/>
      <c r="I311" s="129"/>
      <c r="J311" s="130"/>
      <c r="K311" s="26"/>
    </row>
    <row r="312" spans="1:11" x14ac:dyDescent="0.3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</row>
    <row r="313" spans="1:11" x14ac:dyDescent="0.3">
      <c r="A313" s="26">
        <v>10</v>
      </c>
      <c r="B313" s="26" t="s">
        <v>0</v>
      </c>
      <c r="C313" s="122" t="s">
        <v>132</v>
      </c>
      <c r="D313" s="123"/>
      <c r="E313" s="124"/>
      <c r="F313" s="26"/>
      <c r="G313" s="27" t="s">
        <v>1</v>
      </c>
      <c r="H313" s="28"/>
      <c r="I313" s="26"/>
      <c r="J313" s="26" t="s">
        <v>2</v>
      </c>
      <c r="K313" s="29"/>
    </row>
    <row r="314" spans="1:11" ht="15" thickBot="1" x14ac:dyDescent="0.3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</row>
    <row r="315" spans="1:11" ht="28.8" thickBot="1" x14ac:dyDescent="0.35">
      <c r="A315" s="109" t="s">
        <v>3</v>
      </c>
      <c r="B315" s="110"/>
      <c r="C315" s="30" t="s">
        <v>4</v>
      </c>
      <c r="D315" s="30" t="s">
        <v>5</v>
      </c>
      <c r="E315" s="30" t="s">
        <v>6</v>
      </c>
      <c r="F315" s="31" t="s">
        <v>7</v>
      </c>
      <c r="G315" s="30" t="s">
        <v>8</v>
      </c>
      <c r="H315" s="31" t="s">
        <v>9</v>
      </c>
      <c r="I315" s="30" t="s">
        <v>10</v>
      </c>
      <c r="J315" s="30" t="s">
        <v>11</v>
      </c>
      <c r="K315" s="32" t="s">
        <v>12</v>
      </c>
    </row>
    <row r="316" spans="1:11" ht="31.2" x14ac:dyDescent="0.3">
      <c r="A316" s="134" t="s">
        <v>16</v>
      </c>
      <c r="B316" s="131" t="s">
        <v>13</v>
      </c>
      <c r="C316" s="61" t="s">
        <v>24</v>
      </c>
      <c r="D316" s="11" t="s">
        <v>66</v>
      </c>
      <c r="E316" s="10" t="s">
        <v>116</v>
      </c>
      <c r="F316" s="11">
        <v>40</v>
      </c>
      <c r="G316" s="11">
        <v>8.5299999999999994</v>
      </c>
      <c r="H316" s="74">
        <v>5.7</v>
      </c>
      <c r="I316" s="74">
        <v>0.2</v>
      </c>
      <c r="J316" s="74">
        <v>0.04</v>
      </c>
      <c r="K316" s="75">
        <v>0.75</v>
      </c>
    </row>
    <row r="317" spans="1:11" ht="15.6" x14ac:dyDescent="0.3">
      <c r="A317" s="135"/>
      <c r="B317" s="132"/>
      <c r="C317" s="62" t="s">
        <v>27</v>
      </c>
      <c r="D317" s="3" t="s">
        <v>72</v>
      </c>
      <c r="E317" s="2" t="s">
        <v>73</v>
      </c>
      <c r="F317" s="3">
        <v>80</v>
      </c>
      <c r="G317" s="3">
        <v>28</v>
      </c>
      <c r="H317" s="66">
        <v>174.9</v>
      </c>
      <c r="I317" s="98">
        <v>13.03</v>
      </c>
      <c r="J317" s="98">
        <v>9.1999999999999993</v>
      </c>
      <c r="K317" s="99">
        <v>10.1</v>
      </c>
    </row>
    <row r="318" spans="1:11" ht="15.6" x14ac:dyDescent="0.3">
      <c r="A318" s="135"/>
      <c r="B318" s="132"/>
      <c r="C318" s="62" t="s">
        <v>28</v>
      </c>
      <c r="D318" s="3">
        <v>128</v>
      </c>
      <c r="E318" s="2" t="s">
        <v>74</v>
      </c>
      <c r="F318" s="3">
        <v>150</v>
      </c>
      <c r="G318" s="3">
        <v>20</v>
      </c>
      <c r="H318" s="66">
        <v>161</v>
      </c>
      <c r="I318" s="66">
        <v>3.45</v>
      </c>
      <c r="J318" s="66">
        <v>4.6500000000000004</v>
      </c>
      <c r="K318" s="67">
        <v>30.45</v>
      </c>
    </row>
    <row r="319" spans="1:11" ht="15.6" x14ac:dyDescent="0.3">
      <c r="A319" s="135"/>
      <c r="B319" s="132"/>
      <c r="C319" s="3" t="s">
        <v>30</v>
      </c>
      <c r="D319" s="3" t="s">
        <v>37</v>
      </c>
      <c r="E319" s="8" t="s">
        <v>56</v>
      </c>
      <c r="F319" s="3">
        <v>30</v>
      </c>
      <c r="G319" s="3">
        <v>1.5</v>
      </c>
      <c r="H319" s="72">
        <v>82</v>
      </c>
      <c r="I319" s="72">
        <v>2.5</v>
      </c>
      <c r="J319" s="72">
        <v>0.3</v>
      </c>
      <c r="K319" s="73">
        <v>16.8</v>
      </c>
    </row>
    <row r="320" spans="1:11" ht="31.2" x14ac:dyDescent="0.3">
      <c r="A320" s="135"/>
      <c r="B320" s="132"/>
      <c r="C320" s="3" t="s">
        <v>31</v>
      </c>
      <c r="D320" s="3" t="s">
        <v>37</v>
      </c>
      <c r="E320" s="8" t="s">
        <v>84</v>
      </c>
      <c r="F320" s="3">
        <v>30</v>
      </c>
      <c r="G320" s="3">
        <v>1.5</v>
      </c>
      <c r="H320" s="72">
        <v>70.14</v>
      </c>
      <c r="I320" s="72">
        <v>2.37</v>
      </c>
      <c r="J320" s="72">
        <v>0.3</v>
      </c>
      <c r="K320" s="73">
        <v>14.4</v>
      </c>
    </row>
    <row r="321" spans="1:11" ht="28.2" x14ac:dyDescent="0.3">
      <c r="A321" s="135"/>
      <c r="B321" s="132"/>
      <c r="C321" s="35" t="s">
        <v>17</v>
      </c>
      <c r="D321" s="14">
        <v>376</v>
      </c>
      <c r="E321" s="15" t="s">
        <v>64</v>
      </c>
      <c r="F321" s="14">
        <v>200</v>
      </c>
      <c r="G321" s="14">
        <v>2</v>
      </c>
      <c r="H321" s="66">
        <v>60</v>
      </c>
      <c r="I321" s="66">
        <v>7.0000000000000007E-2</v>
      </c>
      <c r="J321" s="66">
        <v>0.02</v>
      </c>
      <c r="K321" s="67">
        <v>10</v>
      </c>
    </row>
    <row r="322" spans="1:11" ht="31.2" x14ac:dyDescent="0.3">
      <c r="A322" s="135"/>
      <c r="B322" s="133"/>
      <c r="C322" s="3" t="s">
        <v>130</v>
      </c>
      <c r="D322" s="14" t="s">
        <v>37</v>
      </c>
      <c r="E322" s="2" t="s">
        <v>77</v>
      </c>
      <c r="F322" s="3">
        <v>100</v>
      </c>
      <c r="G322" s="3">
        <v>30</v>
      </c>
      <c r="H322" s="66">
        <v>87.5</v>
      </c>
      <c r="I322" s="66">
        <v>5.6</v>
      </c>
      <c r="J322" s="66">
        <v>6.4</v>
      </c>
      <c r="K322" s="67">
        <v>8.1999999999999993</v>
      </c>
    </row>
    <row r="323" spans="1:11" ht="16.2" thickBot="1" x14ac:dyDescent="0.35">
      <c r="A323" s="136"/>
      <c r="B323" s="9" t="s">
        <v>21</v>
      </c>
      <c r="C323" s="9"/>
      <c r="D323" s="9"/>
      <c r="E323" s="18"/>
      <c r="F323" s="9">
        <v>630</v>
      </c>
      <c r="G323" s="9">
        <f>SUM(G316:G322)</f>
        <v>91.53</v>
      </c>
      <c r="H323" s="82">
        <f>SUM(H316:H322)</f>
        <v>641.24</v>
      </c>
      <c r="I323" s="82">
        <f t="shared" ref="I323:K323" si="16">SUM(I316:I322)</f>
        <v>27.22</v>
      </c>
      <c r="J323" s="82">
        <f t="shared" si="16"/>
        <v>20.91</v>
      </c>
      <c r="K323" s="83">
        <f t="shared" si="16"/>
        <v>90.7</v>
      </c>
    </row>
    <row r="324" spans="1:11" ht="31.2" x14ac:dyDescent="0.3">
      <c r="A324" s="134" t="s">
        <v>25</v>
      </c>
      <c r="B324" s="131" t="s">
        <v>23</v>
      </c>
      <c r="C324" s="61" t="s">
        <v>24</v>
      </c>
      <c r="D324" s="19" t="s">
        <v>66</v>
      </c>
      <c r="E324" s="20" t="s">
        <v>116</v>
      </c>
      <c r="F324" s="19">
        <v>20</v>
      </c>
      <c r="G324" s="19">
        <v>3.53</v>
      </c>
      <c r="H324" s="64">
        <v>5.7</v>
      </c>
      <c r="I324" s="64">
        <v>0.2</v>
      </c>
      <c r="J324" s="64">
        <v>0.04</v>
      </c>
      <c r="K324" s="65">
        <v>0.75</v>
      </c>
    </row>
    <row r="325" spans="1:11" ht="46.8" x14ac:dyDescent="0.3">
      <c r="A325" s="135"/>
      <c r="B325" s="132"/>
      <c r="C325" s="62" t="s">
        <v>26</v>
      </c>
      <c r="D325" s="3">
        <v>96</v>
      </c>
      <c r="E325" s="2" t="s">
        <v>110</v>
      </c>
      <c r="F325" s="3" t="s">
        <v>86</v>
      </c>
      <c r="G325" s="3">
        <v>17</v>
      </c>
      <c r="H325" s="66">
        <v>108</v>
      </c>
      <c r="I325" s="66">
        <v>2.2999999999999998</v>
      </c>
      <c r="J325" s="66">
        <v>4.5999999999999996</v>
      </c>
      <c r="K325" s="67">
        <v>16.100000000000001</v>
      </c>
    </row>
    <row r="326" spans="1:11" ht="20.25" customHeight="1" x14ac:dyDescent="0.3">
      <c r="A326" s="135"/>
      <c r="B326" s="132"/>
      <c r="C326" s="62" t="s">
        <v>27</v>
      </c>
      <c r="D326" s="3" t="s">
        <v>72</v>
      </c>
      <c r="E326" s="2" t="s">
        <v>111</v>
      </c>
      <c r="F326" s="3">
        <v>80</v>
      </c>
      <c r="G326" s="3">
        <v>28</v>
      </c>
      <c r="H326" s="66">
        <v>174.9</v>
      </c>
      <c r="I326" s="98">
        <v>13.03</v>
      </c>
      <c r="J326" s="98">
        <v>9.1999999999999993</v>
      </c>
      <c r="K326" s="99">
        <v>10.1</v>
      </c>
    </row>
    <row r="327" spans="1:11" ht="21" customHeight="1" x14ac:dyDescent="0.3">
      <c r="A327" s="135"/>
      <c r="B327" s="132"/>
      <c r="C327" s="62" t="s">
        <v>28</v>
      </c>
      <c r="D327" s="3">
        <v>128</v>
      </c>
      <c r="E327" s="2" t="s">
        <v>74</v>
      </c>
      <c r="F327" s="3">
        <v>150</v>
      </c>
      <c r="G327" s="3">
        <v>20</v>
      </c>
      <c r="H327" s="66">
        <v>161</v>
      </c>
      <c r="I327" s="66">
        <v>3.45</v>
      </c>
      <c r="J327" s="66">
        <v>4.6500000000000004</v>
      </c>
      <c r="K327" s="67">
        <v>30.45</v>
      </c>
    </row>
    <row r="328" spans="1:11" ht="15.6" x14ac:dyDescent="0.3">
      <c r="A328" s="135"/>
      <c r="B328" s="132"/>
      <c r="C328" s="3" t="s">
        <v>30</v>
      </c>
      <c r="D328" s="3" t="s">
        <v>37</v>
      </c>
      <c r="E328" s="8" t="s">
        <v>56</v>
      </c>
      <c r="F328" s="3">
        <v>30</v>
      </c>
      <c r="G328" s="3">
        <v>1.5</v>
      </c>
      <c r="H328" s="72">
        <v>82</v>
      </c>
      <c r="I328" s="72">
        <v>2.5</v>
      </c>
      <c r="J328" s="72">
        <v>0.3</v>
      </c>
      <c r="K328" s="73">
        <v>16.8</v>
      </c>
    </row>
    <row r="329" spans="1:11" ht="31.2" x14ac:dyDescent="0.3">
      <c r="A329" s="135"/>
      <c r="B329" s="132"/>
      <c r="C329" s="3" t="s">
        <v>31</v>
      </c>
      <c r="D329" s="3" t="s">
        <v>37</v>
      </c>
      <c r="E329" s="8" t="s">
        <v>84</v>
      </c>
      <c r="F329" s="3">
        <v>30</v>
      </c>
      <c r="G329" s="3">
        <v>1.5</v>
      </c>
      <c r="H329" s="72">
        <v>70.14</v>
      </c>
      <c r="I329" s="72">
        <v>2.37</v>
      </c>
      <c r="J329" s="72">
        <v>0.3</v>
      </c>
      <c r="K329" s="73">
        <v>14.4</v>
      </c>
    </row>
    <row r="330" spans="1:11" ht="15.6" x14ac:dyDescent="0.3">
      <c r="A330" s="135"/>
      <c r="B330" s="133"/>
      <c r="C330" s="34" t="s">
        <v>131</v>
      </c>
      <c r="D330" s="14" t="s">
        <v>37</v>
      </c>
      <c r="E330" s="15" t="s">
        <v>112</v>
      </c>
      <c r="F330" s="14">
        <v>200</v>
      </c>
      <c r="G330" s="14">
        <v>20</v>
      </c>
      <c r="H330" s="66">
        <v>99.89</v>
      </c>
      <c r="I330" s="66">
        <v>1.4</v>
      </c>
      <c r="J330" s="66">
        <v>0</v>
      </c>
      <c r="K330" s="67">
        <v>20</v>
      </c>
    </row>
    <row r="331" spans="1:11" ht="15" thickBot="1" x14ac:dyDescent="0.35">
      <c r="A331" s="136"/>
      <c r="B331" s="53" t="s">
        <v>21</v>
      </c>
      <c r="C331" s="106"/>
      <c r="D331" s="53"/>
      <c r="E331" s="55"/>
      <c r="F331" s="88">
        <v>718</v>
      </c>
      <c r="G331" s="68">
        <f>SUM(G324:G330)</f>
        <v>91.53</v>
      </c>
      <c r="H331" s="82">
        <f>SUM(H324:H330)</f>
        <v>701.63</v>
      </c>
      <c r="I331" s="82">
        <f t="shared" ref="I331:K331" si="17">SUM(I324:I330)</f>
        <v>25.25</v>
      </c>
      <c r="J331" s="82">
        <f t="shared" si="17"/>
        <v>19.090000000000003</v>
      </c>
      <c r="K331" s="83">
        <f t="shared" si="17"/>
        <v>108.60000000000001</v>
      </c>
    </row>
    <row r="332" spans="1:11" x14ac:dyDescent="0.3">
      <c r="A332" s="26"/>
      <c r="B332" s="26"/>
      <c r="C332" s="107"/>
      <c r="D332" s="26"/>
      <c r="E332" s="26"/>
      <c r="F332" s="26"/>
      <c r="G332" s="26"/>
      <c r="H332" s="26"/>
      <c r="I332" s="26"/>
      <c r="J332" s="26"/>
      <c r="K332" s="26"/>
    </row>
    <row r="333" spans="1:11" x14ac:dyDescent="0.3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</row>
    <row r="334" spans="1:11" x14ac:dyDescent="0.3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</row>
    <row r="335" spans="1:11" x14ac:dyDescent="0.3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</row>
    <row r="336" spans="1:11" ht="15.6" x14ac:dyDescent="0.3">
      <c r="A336" s="26"/>
      <c r="B336" s="108" t="s">
        <v>114</v>
      </c>
      <c r="C336" s="108"/>
      <c r="D336" s="108"/>
      <c r="E336" s="108"/>
      <c r="F336" s="108"/>
      <c r="G336" s="108"/>
      <c r="H336" s="108"/>
      <c r="I336" s="108"/>
      <c r="J336" s="108"/>
      <c r="K336" s="26"/>
    </row>
    <row r="337" spans="1:11" ht="15.6" x14ac:dyDescent="0.3">
      <c r="A337" s="26"/>
      <c r="B337" s="12"/>
      <c r="C337" s="12"/>
      <c r="D337" s="12"/>
      <c r="E337" s="12"/>
      <c r="F337" s="12"/>
      <c r="G337" s="12"/>
      <c r="H337" s="12"/>
      <c r="I337" s="12"/>
      <c r="J337" s="12"/>
      <c r="K337" s="26"/>
    </row>
    <row r="338" spans="1:11" ht="15.6" x14ac:dyDescent="0.3">
      <c r="A338" s="26"/>
      <c r="B338" s="12"/>
      <c r="C338" s="12"/>
      <c r="D338" s="12"/>
      <c r="E338" s="12"/>
      <c r="F338" s="12"/>
      <c r="G338" s="12"/>
      <c r="H338" s="12"/>
      <c r="I338" s="12"/>
      <c r="J338" s="12"/>
      <c r="K338" s="26"/>
    </row>
    <row r="339" spans="1:11" ht="15.6" x14ac:dyDescent="0.3">
      <c r="A339" s="26"/>
      <c r="B339" s="108" t="s">
        <v>115</v>
      </c>
      <c r="C339" s="108"/>
      <c r="D339" s="108"/>
      <c r="E339" s="108"/>
      <c r="F339" s="108"/>
      <c r="G339" s="108"/>
      <c r="H339" s="108"/>
      <c r="I339" s="108"/>
      <c r="J339" s="26"/>
      <c r="K339" s="26"/>
    </row>
    <row r="340" spans="1:11" x14ac:dyDescent="0.3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</row>
    <row r="341" spans="1:11" x14ac:dyDescent="0.3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</row>
    <row r="342" spans="1:11" x14ac:dyDescent="0.3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</row>
    <row r="343" spans="1:11" x14ac:dyDescent="0.3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</row>
    <row r="344" spans="1:11" x14ac:dyDescent="0.3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</row>
    <row r="345" spans="1:11" x14ac:dyDescent="0.3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</row>
    <row r="346" spans="1:11" x14ac:dyDescent="0.3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</row>
    <row r="347" spans="1:11" x14ac:dyDescent="0.3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</row>
    <row r="348" spans="1:11" x14ac:dyDescent="0.3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</row>
    <row r="349" spans="1:11" x14ac:dyDescent="0.3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</row>
    <row r="350" spans="1:11" x14ac:dyDescent="0.3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</row>
    <row r="351" spans="1:11" x14ac:dyDescent="0.3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</row>
    <row r="352" spans="1:11" x14ac:dyDescent="0.3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</row>
    <row r="353" spans="1:11" x14ac:dyDescent="0.3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</row>
    <row r="354" spans="1:11" x14ac:dyDescent="0.3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</row>
    <row r="355" spans="1:11" x14ac:dyDescent="0.3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</row>
    <row r="356" spans="1:11" x14ac:dyDescent="0.3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</row>
    <row r="357" spans="1:11" x14ac:dyDescent="0.3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</row>
    <row r="358" spans="1:11" x14ac:dyDescent="0.3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</row>
    <row r="359" spans="1:11" x14ac:dyDescent="0.3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</row>
    <row r="360" spans="1:11" x14ac:dyDescent="0.3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</row>
    <row r="361" spans="1:11" x14ac:dyDescent="0.3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</row>
    <row r="362" spans="1:11" x14ac:dyDescent="0.3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</row>
    <row r="363" spans="1:11" x14ac:dyDescent="0.3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</row>
    <row r="364" spans="1:11" x14ac:dyDescent="0.3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</row>
    <row r="365" spans="1:11" x14ac:dyDescent="0.3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</row>
    <row r="366" spans="1:11" x14ac:dyDescent="0.3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</row>
    <row r="367" spans="1:11" x14ac:dyDescent="0.3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</row>
    <row r="368" spans="1:11" x14ac:dyDescent="0.3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</row>
    <row r="369" spans="1:11" x14ac:dyDescent="0.3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</row>
    <row r="370" spans="1:11" x14ac:dyDescent="0.3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</row>
    <row r="371" spans="1:11" x14ac:dyDescent="0.3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</row>
    <row r="372" spans="1:11" x14ac:dyDescent="0.3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</row>
    <row r="373" spans="1:11" x14ac:dyDescent="0.3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</row>
    <row r="374" spans="1:11" x14ac:dyDescent="0.3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</row>
    <row r="375" spans="1:11" x14ac:dyDescent="0.3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</row>
    <row r="376" spans="1:11" x14ac:dyDescent="0.3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</row>
    <row r="377" spans="1:11" x14ac:dyDescent="0.3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</row>
    <row r="378" spans="1:11" x14ac:dyDescent="0.3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</row>
    <row r="379" spans="1:11" x14ac:dyDescent="0.3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</row>
    <row r="380" spans="1:11" x14ac:dyDescent="0.3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</row>
    <row r="381" spans="1:11" x14ac:dyDescent="0.3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</row>
    <row r="382" spans="1:11" x14ac:dyDescent="0.3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</row>
    <row r="383" spans="1:11" x14ac:dyDescent="0.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</row>
    <row r="384" spans="1:11" x14ac:dyDescent="0.3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</row>
    <row r="385" spans="1:11" x14ac:dyDescent="0.3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</row>
    <row r="386" spans="1:11" x14ac:dyDescent="0.3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</row>
    <row r="387" spans="1:11" x14ac:dyDescent="0.3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1:11" x14ac:dyDescent="0.3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1:11" x14ac:dyDescent="0.3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</row>
    <row r="390" spans="1:11" x14ac:dyDescent="0.3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spans="1:11" x14ac:dyDescent="0.3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</row>
    <row r="392" spans="1:11" x14ac:dyDescent="0.3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</row>
    <row r="393" spans="1:11" x14ac:dyDescent="0.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</row>
    <row r="394" spans="1:11" x14ac:dyDescent="0.3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</row>
    <row r="395" spans="1:11" x14ac:dyDescent="0.3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</row>
    <row r="396" spans="1:11" x14ac:dyDescent="0.3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</row>
    <row r="397" spans="1:11" x14ac:dyDescent="0.3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</row>
    <row r="398" spans="1:11" x14ac:dyDescent="0.3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</row>
    <row r="399" spans="1:11" x14ac:dyDescent="0.3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</row>
    <row r="400" spans="1:11" x14ac:dyDescent="0.3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</row>
    <row r="401" spans="1:11" x14ac:dyDescent="0.3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</row>
    <row r="402" spans="1:11" x14ac:dyDescent="0.3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</row>
    <row r="403" spans="1:11" x14ac:dyDescent="0.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</row>
    <row r="404" spans="1:11" x14ac:dyDescent="0.3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</row>
    <row r="405" spans="1:11" x14ac:dyDescent="0.3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</row>
    <row r="406" spans="1:11" x14ac:dyDescent="0.3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</row>
    <row r="407" spans="1:11" x14ac:dyDescent="0.3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</row>
    <row r="408" spans="1:11" x14ac:dyDescent="0.3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</row>
    <row r="409" spans="1:11" x14ac:dyDescent="0.3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</row>
  </sheetData>
  <mergeCells count="92">
    <mergeCell ref="B324:B330"/>
    <mergeCell ref="A324:A331"/>
    <mergeCell ref="B249:B252"/>
    <mergeCell ref="A249:A253"/>
    <mergeCell ref="B254:B260"/>
    <mergeCell ref="A254:A261"/>
    <mergeCell ref="B278:B283"/>
    <mergeCell ref="A278:A284"/>
    <mergeCell ref="B181:B187"/>
    <mergeCell ref="A181:A188"/>
    <mergeCell ref="B189:B196"/>
    <mergeCell ref="A189:A197"/>
    <mergeCell ref="B214:B220"/>
    <mergeCell ref="A214:A221"/>
    <mergeCell ref="B202:I202"/>
    <mergeCell ref="B207:J209"/>
    <mergeCell ref="B143:B148"/>
    <mergeCell ref="A143:A149"/>
    <mergeCell ref="B150:B154"/>
    <mergeCell ref="A150:A154"/>
    <mergeCell ref="A142:B142"/>
    <mergeCell ref="B242:K244"/>
    <mergeCell ref="B222:B228"/>
    <mergeCell ref="A222:A229"/>
    <mergeCell ref="B232:J232"/>
    <mergeCell ref="A39:B39"/>
    <mergeCell ref="C75:E75"/>
    <mergeCell ref="A77:B77"/>
    <mergeCell ref="B70:J73"/>
    <mergeCell ref="B56:J56"/>
    <mergeCell ref="B59:I59"/>
    <mergeCell ref="B40:B44"/>
    <mergeCell ref="B46:B52"/>
    <mergeCell ref="A40:A45"/>
    <mergeCell ref="A46:A53"/>
    <mergeCell ref="B78:B84"/>
    <mergeCell ref="A78:A85"/>
    <mergeCell ref="B1:J1"/>
    <mergeCell ref="A6:A9"/>
    <mergeCell ref="A11:A19"/>
    <mergeCell ref="B6:B9"/>
    <mergeCell ref="B11:B18"/>
    <mergeCell ref="C3:E3"/>
    <mergeCell ref="A5:B5"/>
    <mergeCell ref="B22:J22"/>
    <mergeCell ref="B24:I24"/>
    <mergeCell ref="C107:E107"/>
    <mergeCell ref="A109:B109"/>
    <mergeCell ref="C140:E140"/>
    <mergeCell ref="C37:E37"/>
    <mergeCell ref="B96:J96"/>
    <mergeCell ref="B99:I99"/>
    <mergeCell ref="B104:J105"/>
    <mergeCell ref="B33:J35"/>
    <mergeCell ref="B86:B92"/>
    <mergeCell ref="A86:A93"/>
    <mergeCell ref="B110:B115"/>
    <mergeCell ref="A110:A116"/>
    <mergeCell ref="B117:B122"/>
    <mergeCell ref="A117:A123"/>
    <mergeCell ref="B336:J336"/>
    <mergeCell ref="B235:I235"/>
    <mergeCell ref="B263:J263"/>
    <mergeCell ref="B126:J126"/>
    <mergeCell ref="A180:B180"/>
    <mergeCell ref="B129:I129"/>
    <mergeCell ref="B136:J137"/>
    <mergeCell ref="B158:J158"/>
    <mergeCell ref="B161:I161"/>
    <mergeCell ref="B174:J176"/>
    <mergeCell ref="C178:E178"/>
    <mergeCell ref="B199:J199"/>
    <mergeCell ref="C211:E211"/>
    <mergeCell ref="A213:B213"/>
    <mergeCell ref="C246:E246"/>
    <mergeCell ref="A248:B248"/>
    <mergeCell ref="B339:I339"/>
    <mergeCell ref="B266:I266"/>
    <mergeCell ref="A315:B315"/>
    <mergeCell ref="A277:B277"/>
    <mergeCell ref="B271:K273"/>
    <mergeCell ref="C275:E275"/>
    <mergeCell ref="B310:J311"/>
    <mergeCell ref="B296:J296"/>
    <mergeCell ref="B299:I299"/>
    <mergeCell ref="C313:E313"/>
    <mergeCell ref="B269:J269"/>
    <mergeCell ref="B276:I276"/>
    <mergeCell ref="B285:B292"/>
    <mergeCell ref="A285:A293"/>
    <mergeCell ref="B316:B322"/>
    <mergeCell ref="A316:A323"/>
  </mergeCells>
  <pageMargins left="0.17708333333333334" right="4.1666666666666664E-2" top="0.36458333333333331" bottom="0.18187500000000001" header="0.3" footer="2.8031250000000001"/>
  <pageSetup paperSize="9" fitToHeight="0" orientation="portrait" r:id="rId1"/>
  <rowBreaks count="8" manualBreakCount="8">
    <brk id="27" max="16383" man="1"/>
    <brk id="102" max="16383" man="1"/>
    <brk id="133" max="16383" man="1"/>
    <brk id="168" max="16383" man="1"/>
    <brk id="204" max="16383" man="1"/>
    <brk id="238" max="16383" man="1"/>
    <brk id="268" max="16383" man="1"/>
    <brk id="3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2021-08-26T11:43:40Z</dcterms:modified>
</cp:coreProperties>
</file>